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B.C- FONDO " sheetId="1" r:id="rId1"/>
    <sheet name="FORMATO &quot;A&quot;- FONDO 2" sheetId="2" r:id="rId2"/>
    <sheet name="FORMATO &quot;B&quot; - FONDO 2" sheetId="3" r:id="rId3"/>
    <sheet name="FORMATO &quot;A&quot; AFOCAT" sheetId="4" r:id="rId4"/>
    <sheet name="FORMATO &quot;B&quot; AFOCAT" sheetId="5" r:id="rId5"/>
    <sheet name="FORMATO &quot;B-C&quot; AFOCAT" sheetId="6" r:id="rId6"/>
  </sheets>
  <definedNames>
    <definedName name="_xlnm.Print_Area" localSheetId="0">'B.C- FONDO '!$A$1:$G$56</definedName>
    <definedName name="_xlnm.Print_Area" localSheetId="1">'FORMATO "A"- FONDO 2'!$A$1:$I$32</definedName>
    <definedName name="_xlnm.Print_Area" localSheetId="2">'FORMATO "B" - FONDO 2'!$A$1:$F$36</definedName>
    <definedName name="_xlnm.Print_Area" localSheetId="4">'FORMATO "B" AFOCAT'!$A$1:$F$35</definedName>
  </definedNames>
  <calcPr fullCalcOnLoad="1"/>
</workbook>
</file>

<file path=xl/sharedStrings.xml><?xml version="1.0" encoding="utf-8"?>
<sst xmlns="http://schemas.openxmlformats.org/spreadsheetml/2006/main" count="252" uniqueCount="151">
  <si>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</si>
  <si>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</si>
  <si>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</si>
  <si>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</si>
  <si>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</si>
  <si>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</si>
  <si>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</si>
  <si>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</si>
  <si>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</si>
  <si>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</si>
  <si>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</si>
  <si>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</si>
  <si>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</si>
  <si>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</si>
  <si>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</si>
  <si>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</si>
  <si>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</si>
  <si>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</si>
  <si>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</si>
  <si>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</si>
  <si>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</si>
  <si>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</si>
  <si>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</si>
  <si>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</si>
  <si>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</si>
  <si>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</si>
  <si>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</si>
  <si>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</si>
  <si>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</si>
  <si>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</si>
  <si>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</si>
  <si>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</si>
  <si>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</si>
  <si>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</si>
  <si>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</si>
  <si>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</si>
  <si>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</si>
  <si>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</si>
  <si>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</si>
  <si>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</si>
  <si>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</si>
  <si>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</si>
  <si>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</si>
  <si>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</si>
  <si>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</si>
  <si>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</si>
  <si>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</si>
  <si>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</si>
  <si>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</si>
  <si>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</si>
  <si>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</si>
  <si>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</si>
  <si>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</si>
  <si>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</si>
  <si>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</si>
  <si>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</si>
  <si>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</si>
  <si>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</si>
  <si>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</si>
  <si>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</si>
  <si>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</si>
  <si>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</si>
  <si>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</si>
  <si>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</si>
  <si>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</si>
  <si>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</si>
  <si>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</si>
  <si>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</si>
  <si>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</si>
  <si>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</si>
  <si>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</si>
  <si>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</si>
  <si>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</si>
  <si>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</si>
  <si>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</si>
  <si>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</si>
  <si>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</si>
  <si>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</si>
  <si>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</si>
  <si>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</si>
  <si>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</si>
  <si>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</si>
  <si>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</si>
  <si>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</si>
  <si>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FORMATO "B" FONDO</t>
  </si>
  <si>
    <t>FORMA “A” - AFOCAT</t>
  </si>
  <si>
    <t>20  Tributos por pagar, participaciones y Cuentas por pagar</t>
  </si>
  <si>
    <t>16  Cuentas por Cobrar diversas (neto)</t>
  </si>
  <si>
    <t>22  Cuentas Por Transferir al Fondo</t>
  </si>
  <si>
    <t>28  Otras provisiones</t>
  </si>
  <si>
    <t>29  Ganancias Diferidas</t>
  </si>
  <si>
    <t>18  Inmuebles, maquinaria y equipo (neto)</t>
  </si>
  <si>
    <t>19  Otros activos</t>
  </si>
  <si>
    <t>3702  Aportes extraordinarios</t>
  </si>
  <si>
    <t>38   Resultados Acumulados</t>
  </si>
  <si>
    <t>3801 Beneficios acumulados</t>
  </si>
  <si>
    <t>3802  Pérdidas acumuladas</t>
  </si>
  <si>
    <t>83  Cuentas de Orden acreedoras por contra</t>
  </si>
  <si>
    <t>82  Cuentas de Orden Acreedoras</t>
  </si>
  <si>
    <t>5002  Aportaciones CAT para gastos de administración</t>
  </si>
  <si>
    <t>57 – 47  Ingresos diversos – gastos de administración</t>
  </si>
  <si>
    <t>60  Resultado de Operación</t>
  </si>
  <si>
    <t>6801  Superávit (Déficit) del Ejercicio</t>
  </si>
  <si>
    <t>ESTADO DE GANANCIAS Y PERDIDAS AL 31 DE MARZO   DEL 2018</t>
  </si>
  <si>
    <r>
      <t xml:space="preserve">BALANCE GENERAL AL : </t>
    </r>
    <r>
      <rPr>
        <sz val="10"/>
        <rFont val="Arial Narrow"/>
        <family val="2"/>
      </rPr>
      <t>31 de Marzo  del 2018</t>
    </r>
  </si>
  <si>
    <t>B/C -AFOCAT</t>
  </si>
  <si>
    <t>CUENTAS POR COBRAR POR EMISIÓN DE  CAT</t>
  </si>
  <si>
    <t>APORTACIONES POR COBRAR POR EMISIÓN DE CAT</t>
  </si>
  <si>
    <t>CUENTAS POR COBRAR RECUPERO DE SINIESTROS</t>
  </si>
  <si>
    <t>CUENTAS POR COBRAR DIVERSAS</t>
  </si>
  <si>
    <t>CUENTAS POR COBRAR A ASOCIADOS Y PERSONAL</t>
  </si>
  <si>
    <t>OTRAS CUENTAS POR COBRAR</t>
  </si>
  <si>
    <t>INMUEBLES, MUEBLES Y EQUIPOS</t>
  </si>
  <si>
    <t>INMUEBLES</t>
  </si>
  <si>
    <t>MUEBLES Y EQUIPOS</t>
  </si>
  <si>
    <t>DEPRECIACIÓN ACUMULADA</t>
  </si>
  <si>
    <t>OTROS ACTIVOS</t>
  </si>
  <si>
    <t>CARGAS DIFERIDAS</t>
  </si>
  <si>
    <t>TRIBUTOS, PARTICIPACIONES Y CUENTAS POR PAGAR DIVERSAS</t>
  </si>
  <si>
    <t>TRIBUTOS Y CONTRIBUCIONES POR CUENTA PROPIA</t>
  </si>
  <si>
    <t>TRIBUTOS Y CONTRIBUCIONES POR CUENTA DE TERCEROS</t>
  </si>
  <si>
    <t>GASTOS Y PARTICIPACIONES DEL PERSONAL  POR PAGAR</t>
  </si>
  <si>
    <t xml:space="preserve">CUENTAS POR PAGAR DIVERSAS   </t>
  </si>
  <si>
    <t>CUENTAS POR TRANSFERIR AL FONDO</t>
  </si>
  <si>
    <t>APORTACIONES DE RIESGO</t>
  </si>
  <si>
    <t>RECUPERO DE SINIESTRSO</t>
  </si>
  <si>
    <t>APORTACIONES DIVERSAS</t>
  </si>
  <si>
    <t>OTRAS PROVISIONES</t>
  </si>
  <si>
    <t>BENEFICIOS SOCIALES</t>
  </si>
  <si>
    <t>PROVISIONES DIVERSAS</t>
  </si>
  <si>
    <t>GANANCIAS DIFERIDAS</t>
  </si>
  <si>
    <t>IMPUESTO A LA RENTA Y PARTICIPACIONES DIFERIDOS</t>
  </si>
  <si>
    <t>OTRAS GANANCIAS DIFERIDAS</t>
  </si>
  <si>
    <t>BENEFICIOS ACUMULADOS</t>
  </si>
  <si>
    <t>PERDIDAS ACUMULADAS</t>
  </si>
  <si>
    <t>PERSONAL</t>
  </si>
  <si>
    <t>SERVICIOS RECIBIDOS DE TERCEROS</t>
  </si>
  <si>
    <t>TRIBUTOS</t>
  </si>
  <si>
    <t>PROVISIONES, DEPRECIACIONES, AMORTIZACIONES Y DETERIOROS</t>
  </si>
  <si>
    <t>GASTOS DE INVERSIONES</t>
  </si>
  <si>
    <t>APORTACIONES DE CAT PARA GASTOS DE ADMINISTRACIÓN</t>
  </si>
  <si>
    <t xml:space="preserve">INGRESOS POR INVERSIONES </t>
  </si>
  <si>
    <t>CUENTAS DE ORDEN ACREEDORAS</t>
  </si>
  <si>
    <t>SINIESTROS AVISADOS</t>
  </si>
  <si>
    <t>CUENTAS DE ORDEN ACREEDORAS POR CONTRA</t>
  </si>
  <si>
    <t xml:space="preserve">                                     BALANCE DE COMPROBACIÓN DE SALDOS </t>
  </si>
  <si>
    <t xml:space="preserve">                     ASOCIACION DE USUARIOS DEL FONDO REGIONAL CONTRA ACCIDENTES DE TRANSITO-FORCAT</t>
  </si>
  <si>
    <t xml:space="preserve">                    Al 31 de Marzo del 2018</t>
  </si>
  <si>
    <t>Al 31 de Marzo   del 2018.</t>
  </si>
  <si>
    <t>BALANCE GENERAL AL : 31 de Marzo  del   2018</t>
  </si>
  <si>
    <t>FORMATO "B" AFOCAT</t>
  </si>
</sst>
</file>

<file path=xl/styles.xml><?xml version="1.0" encoding="utf-8"?>
<styleSheet xmlns="http://schemas.openxmlformats.org/spreadsheetml/2006/main">
  <numFmts count="2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&quot;S/&quot;#,##0;&quot;S/&quot;\-#,##0"/>
    <numFmt numFmtId="171" formatCode="&quot;S/&quot;#,##0;[Red]&quot;S/&quot;\-#,##0"/>
    <numFmt numFmtId="172" formatCode="&quot;S/&quot;#,##0.00;&quot;S/&quot;\-#,##0.00"/>
    <numFmt numFmtId="173" formatCode="&quot;S/&quot;#,##0.00;[Red]&quot;S/&quot;\-#,##0.00"/>
    <numFmt numFmtId="174" formatCode="_ &quot;S/&quot;* #,##0_ ;_ &quot;S/&quot;* \-#,##0_ ;_ &quot;S/&quot;* &quot;-&quot;_ ;_ @_ "/>
    <numFmt numFmtId="175" formatCode="_ &quot;S/&quot;* #,##0.00_ ;_ &quot;S/&quot;* \-#,##0.00_ ;_ &quot;S/&quot;* &quot;-&quot;??_ ;_ @_ "/>
    <numFmt numFmtId="176" formatCode="_-[$S/.-280A]\ * #,##0.00_ ;_-[$S/.-280A]\ * \-#,##0.00\ ;_-[$S/.-280A]\ * &quot;-&quot;??_ ;_-@_ "/>
    <numFmt numFmtId="177" formatCode="_ [$S/.-280A]\ * #,##0.00_ ;_ [$S/.-280A]\ * \-#,##0.00_ ;_ [$S/.-280A]\ * &quot;-&quot;??_ ;_ @_ "/>
    <numFmt numFmtId="178" formatCode="&quot;€&quot;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6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6" fontId="8" fillId="0" borderId="19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top" wrapText="1"/>
    </xf>
    <xf numFmtId="176" fontId="8" fillId="0" borderId="18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6" fontId="8" fillId="0" borderId="23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6" fontId="9" fillId="33" borderId="24" xfId="0" applyNumberFormat="1" applyFont="1" applyFill="1" applyBorder="1" applyAlignment="1">
      <alignment horizontal="center" vertical="center" wrapText="1"/>
    </xf>
    <xf numFmtId="176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6" fontId="9" fillId="33" borderId="26" xfId="0" applyNumberFormat="1" applyFont="1" applyFill="1" applyBorder="1" applyAlignment="1">
      <alignment horizontal="center" vertical="center" wrapText="1"/>
    </xf>
    <xf numFmtId="176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7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6" fontId="9" fillId="33" borderId="30" xfId="0" applyNumberFormat="1" applyFont="1" applyFill="1" applyBorder="1" applyAlignment="1">
      <alignment horizontal="center" vertical="center" wrapText="1"/>
    </xf>
    <xf numFmtId="176" fontId="11" fillId="33" borderId="31" xfId="0" applyNumberFormat="1" applyFont="1" applyFill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0" fillId="33" borderId="22" xfId="0" applyNumberFormat="1" applyFill="1" applyBorder="1" applyAlignment="1">
      <alignment/>
    </xf>
    <xf numFmtId="176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6" fontId="8" fillId="0" borderId="11" xfId="0" applyNumberFormat="1" applyFont="1" applyBorder="1" applyAlignment="1">
      <alignment vertical="center" wrapText="1"/>
    </xf>
    <xf numFmtId="176" fontId="8" fillId="0" borderId="14" xfId="0" applyNumberFormat="1" applyFont="1" applyBorder="1" applyAlignment="1">
      <alignment vertical="center" wrapText="1"/>
    </xf>
    <xf numFmtId="176" fontId="13" fillId="33" borderId="26" xfId="0" applyNumberFormat="1" applyFont="1" applyFill="1" applyBorder="1" applyAlignment="1">
      <alignment horizontal="center" vertical="center" wrapText="1"/>
    </xf>
    <xf numFmtId="177" fontId="8" fillId="0" borderId="34" xfId="0" applyNumberFormat="1" applyFont="1" applyBorder="1" applyAlignment="1">
      <alignment/>
    </xf>
    <xf numFmtId="177" fontId="9" fillId="0" borderId="34" xfId="0" applyNumberFormat="1" applyFont="1" applyBorder="1" applyAlignment="1">
      <alignment/>
    </xf>
    <xf numFmtId="176" fontId="8" fillId="0" borderId="1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justify" vertical="top" wrapText="1"/>
    </xf>
    <xf numFmtId="0" fontId="3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top" wrapText="1"/>
    </xf>
    <xf numFmtId="176" fontId="8" fillId="0" borderId="14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76" fontId="8" fillId="0" borderId="18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6" fontId="9" fillId="0" borderId="11" xfId="0" applyNumberFormat="1" applyFont="1" applyBorder="1" applyAlignment="1">
      <alignment horizontal="center" vertical="top" wrapText="1"/>
    </xf>
    <xf numFmtId="176" fontId="9" fillId="0" borderId="12" xfId="0" applyNumberFormat="1" applyFont="1" applyBorder="1" applyAlignment="1">
      <alignment horizontal="center" vertical="top" wrapText="1"/>
    </xf>
    <xf numFmtId="176" fontId="9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76" fontId="8" fillId="0" borderId="17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176" fontId="9" fillId="0" borderId="2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176" fontId="9" fillId="0" borderId="33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6" fillId="0" borderId="18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vertical="top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18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30" xfId="0" applyFont="1" applyBorder="1" applyAlignment="1">
      <alignment vertical="top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vertical="top"/>
    </xf>
    <xf numFmtId="176" fontId="9" fillId="0" borderId="24" xfId="0" applyNumberFormat="1" applyFont="1" applyBorder="1" applyAlignment="1">
      <alignment horizontal="center" vertical="center" wrapText="1"/>
    </xf>
    <xf numFmtId="176" fontId="11" fillId="0" borderId="2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24" xfId="0" applyFont="1" applyBorder="1" applyAlignment="1">
      <alignment vertical="top"/>
    </xf>
    <xf numFmtId="176" fontId="8" fillId="0" borderId="24" xfId="0" applyNumberFormat="1" applyFont="1" applyBorder="1" applyAlignment="1">
      <alignment horizontal="center" vertical="center" wrapText="1"/>
    </xf>
    <xf numFmtId="176" fontId="13" fillId="0" borderId="26" xfId="0" applyNumberFormat="1" applyFont="1" applyBorder="1" applyAlignment="1">
      <alignment horizontal="center" vertical="center" wrapText="1"/>
    </xf>
    <xf numFmtId="177" fontId="8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3" xfId="0" applyFont="1" applyBorder="1" applyAlignment="1">
      <alignment horizontal="left" vertical="top"/>
    </xf>
    <xf numFmtId="0" fontId="3" fillId="0" borderId="23" xfId="0" applyFont="1" applyBorder="1" applyAlignment="1">
      <alignment vertical="top"/>
    </xf>
    <xf numFmtId="176" fontId="9" fillId="0" borderId="23" xfId="0" applyNumberFormat="1" applyFont="1" applyBorder="1" applyAlignment="1">
      <alignment horizontal="center" vertical="center" wrapText="1"/>
    </xf>
    <xf numFmtId="176" fontId="13" fillId="0" borderId="37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/>
    </xf>
    <xf numFmtId="176" fontId="9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/>
    </xf>
    <xf numFmtId="0" fontId="6" fillId="0" borderId="25" xfId="0" applyFont="1" applyBorder="1" applyAlignment="1">
      <alignment vertical="top"/>
    </xf>
    <xf numFmtId="176" fontId="8" fillId="0" borderId="25" xfId="0" applyNumberFormat="1" applyFont="1" applyBorder="1" applyAlignment="1">
      <alignment horizontal="center" vertical="center" wrapText="1"/>
    </xf>
    <xf numFmtId="176" fontId="13" fillId="0" borderId="27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29">
      <selection activeCell="F40" sqref="F40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6" width="14.8515625" style="0" customWidth="1"/>
    <col min="7" max="7" width="17.281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77" t="s">
        <v>35</v>
      </c>
      <c r="C1" s="177"/>
      <c r="D1" s="177"/>
      <c r="E1" s="177"/>
      <c r="F1" s="177"/>
      <c r="G1" s="177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73" t="s">
        <v>32</v>
      </c>
      <c r="C5" s="173"/>
      <c r="D5" s="173"/>
      <c r="E5" s="173"/>
      <c r="F5" s="173"/>
      <c r="G5" s="173"/>
    </row>
    <row r="6" spans="2:7" ht="18" customHeight="1">
      <c r="B6" s="173" t="s">
        <v>36</v>
      </c>
      <c r="C6" s="173"/>
      <c r="D6" s="173"/>
      <c r="E6" s="173"/>
      <c r="F6" s="173"/>
      <c r="G6" s="173"/>
    </row>
    <row r="7" spans="2:7" ht="18" customHeight="1">
      <c r="B7" s="173" t="s">
        <v>148</v>
      </c>
      <c r="C7" s="173"/>
      <c r="D7" s="173"/>
      <c r="E7" s="173"/>
      <c r="F7" s="173"/>
      <c r="G7" s="173"/>
    </row>
    <row r="8" ht="18" customHeight="1">
      <c r="B8" s="23"/>
    </row>
    <row r="9" spans="2:9" ht="17.25" thickBot="1">
      <c r="B9" s="25"/>
      <c r="H9" s="173"/>
      <c r="I9" s="173"/>
    </row>
    <row r="10" spans="2:9" ht="14.25" customHeight="1" thickBot="1">
      <c r="B10" s="178"/>
      <c r="C10" s="180" t="s">
        <v>22</v>
      </c>
      <c r="D10" s="88" t="s">
        <v>37</v>
      </c>
      <c r="E10" s="182" t="s">
        <v>38</v>
      </c>
      <c r="F10" s="183"/>
      <c r="G10" s="88" t="s">
        <v>39</v>
      </c>
      <c r="H10" s="174"/>
      <c r="I10" s="174"/>
    </row>
    <row r="11" spans="2:7" ht="27.75" customHeight="1" thickBot="1">
      <c r="B11" s="179"/>
      <c r="C11" s="181"/>
      <c r="D11" s="89" t="s">
        <v>4</v>
      </c>
      <c r="E11" s="76" t="s">
        <v>40</v>
      </c>
      <c r="F11" s="76" t="s">
        <v>41</v>
      </c>
      <c r="G11" s="89" t="s">
        <v>4</v>
      </c>
    </row>
    <row r="12" spans="2:7" ht="13.5">
      <c r="B12" s="80">
        <v>1</v>
      </c>
      <c r="C12" s="81" t="s">
        <v>0</v>
      </c>
      <c r="D12" s="82"/>
      <c r="E12" s="82"/>
      <c r="F12" s="82"/>
      <c r="G12" s="83"/>
    </row>
    <row r="13" spans="2:7" ht="13.5">
      <c r="B13" s="57">
        <v>10</v>
      </c>
      <c r="C13" s="62" t="s">
        <v>42</v>
      </c>
      <c r="D13" s="68">
        <f>D14+D15+D16</f>
        <v>51107</v>
      </c>
      <c r="E13" s="68">
        <f>E16+E14+E15</f>
        <v>922896</v>
      </c>
      <c r="F13" s="68">
        <f>F16+F14+F15</f>
        <v>947842</v>
      </c>
      <c r="G13" s="72">
        <f aca="true" t="shared" si="0" ref="G13:G18">D13+E13-F13</f>
        <v>26161</v>
      </c>
    </row>
    <row r="14" spans="2:7" ht="13.5">
      <c r="B14" s="58">
        <v>1001</v>
      </c>
      <c r="C14" s="63" t="s">
        <v>43</v>
      </c>
      <c r="D14" s="69">
        <v>3832</v>
      </c>
      <c r="E14" s="69">
        <v>451695</v>
      </c>
      <c r="F14" s="69">
        <v>452775</v>
      </c>
      <c r="G14" s="73">
        <f t="shared" si="0"/>
        <v>2752</v>
      </c>
    </row>
    <row r="15" spans="2:7" ht="13.5">
      <c r="B15" s="58">
        <v>1002</v>
      </c>
      <c r="C15" s="63" t="s">
        <v>44</v>
      </c>
      <c r="D15" s="69">
        <v>0</v>
      </c>
      <c r="E15" s="69">
        <v>0</v>
      </c>
      <c r="F15" s="69">
        <v>0</v>
      </c>
      <c r="G15" s="73">
        <f t="shared" si="0"/>
        <v>0</v>
      </c>
    </row>
    <row r="16" spans="2:7" ht="13.5">
      <c r="B16" s="58">
        <v>1004</v>
      </c>
      <c r="C16" s="63" t="s">
        <v>45</v>
      </c>
      <c r="D16" s="69">
        <v>47275</v>
      </c>
      <c r="E16" s="69">
        <v>471201</v>
      </c>
      <c r="F16" s="69">
        <v>495067</v>
      </c>
      <c r="G16" s="73">
        <f t="shared" si="0"/>
        <v>23409</v>
      </c>
    </row>
    <row r="17" spans="2:7" ht="13.5">
      <c r="B17" s="57">
        <v>15</v>
      </c>
      <c r="C17" s="62" t="s">
        <v>46</v>
      </c>
      <c r="D17" s="68">
        <f>D18</f>
        <v>1597088</v>
      </c>
      <c r="E17" s="68">
        <f>E18</f>
        <v>204800</v>
      </c>
      <c r="F17" s="68">
        <f>F18</f>
        <v>3158</v>
      </c>
      <c r="G17" s="72">
        <f t="shared" si="0"/>
        <v>1798730</v>
      </c>
    </row>
    <row r="18" spans="2:7" ht="13.5">
      <c r="B18" s="58">
        <v>1501</v>
      </c>
      <c r="C18" s="63" t="s">
        <v>47</v>
      </c>
      <c r="D18" s="69">
        <v>1597088</v>
      </c>
      <c r="E18" s="69">
        <v>204800</v>
      </c>
      <c r="F18" s="69">
        <v>3158</v>
      </c>
      <c r="G18" s="73">
        <f t="shared" si="0"/>
        <v>1798730</v>
      </c>
    </row>
    <row r="19" spans="2:7" ht="16.5" customHeight="1">
      <c r="B19" s="57">
        <v>2</v>
      </c>
      <c r="C19" s="62" t="s">
        <v>48</v>
      </c>
      <c r="D19" s="69"/>
      <c r="E19" s="69"/>
      <c r="F19" s="69"/>
      <c r="G19" s="73"/>
    </row>
    <row r="20" spans="2:7" ht="20.25" customHeight="1">
      <c r="B20" s="59">
        <v>26</v>
      </c>
      <c r="C20" s="64" t="s">
        <v>49</v>
      </c>
      <c r="D20" s="68">
        <f>D21</f>
        <v>-1021</v>
      </c>
      <c r="E20" s="68">
        <f>E21</f>
        <v>289946</v>
      </c>
      <c r="F20" s="68">
        <f>F21</f>
        <v>331696</v>
      </c>
      <c r="G20" s="72">
        <f>D20-F20+E20</f>
        <v>-42771</v>
      </c>
    </row>
    <row r="21" spans="2:9" ht="13.5" customHeight="1">
      <c r="B21" s="58">
        <v>2601</v>
      </c>
      <c r="C21" s="63" t="s">
        <v>50</v>
      </c>
      <c r="D21" s="69">
        <v>-1021</v>
      </c>
      <c r="E21" s="69">
        <v>289946</v>
      </c>
      <c r="F21" s="69">
        <v>331696</v>
      </c>
      <c r="G21" s="73">
        <f>D21-F21+E21</f>
        <v>-42771</v>
      </c>
      <c r="I21" s="39"/>
    </row>
    <row r="22" spans="2:9" ht="20.25" customHeight="1">
      <c r="B22" s="59">
        <v>27</v>
      </c>
      <c r="C22" s="64" t="s">
        <v>78</v>
      </c>
      <c r="D22" s="68">
        <f>D23</f>
        <v>-4634</v>
      </c>
      <c r="E22" s="68">
        <f>E23</f>
        <v>4634</v>
      </c>
      <c r="F22" s="68">
        <f>F23</f>
        <v>5641</v>
      </c>
      <c r="G22" s="72">
        <f>D22-F22+E22</f>
        <v>-5641</v>
      </c>
      <c r="I22" s="39"/>
    </row>
    <row r="23" spans="2:9" ht="13.5" customHeight="1">
      <c r="B23" s="58">
        <v>2701</v>
      </c>
      <c r="C23" s="63" t="s">
        <v>79</v>
      </c>
      <c r="D23" s="69">
        <v>-4634</v>
      </c>
      <c r="E23" s="69">
        <v>4634</v>
      </c>
      <c r="F23" s="69">
        <v>5641</v>
      </c>
      <c r="G23" s="73">
        <f>D23-F23+E23</f>
        <v>-5641</v>
      </c>
      <c r="I23" s="39"/>
    </row>
    <row r="24" spans="2:9" ht="13.5">
      <c r="B24" s="57">
        <v>3</v>
      </c>
      <c r="C24" s="62" t="s">
        <v>51</v>
      </c>
      <c r="D24" s="69"/>
      <c r="E24" s="69"/>
      <c r="F24" s="69"/>
      <c r="G24" s="73"/>
      <c r="I24" s="39" t="s">
        <v>74</v>
      </c>
    </row>
    <row r="25" spans="2:7" ht="13.5">
      <c r="B25" s="57">
        <v>37</v>
      </c>
      <c r="C25" s="62" t="s">
        <v>52</v>
      </c>
      <c r="D25" s="68">
        <f>D27</f>
        <v>-597258</v>
      </c>
      <c r="E25" s="68"/>
      <c r="F25" s="68">
        <f>F27</f>
        <v>0</v>
      </c>
      <c r="G25" s="72">
        <f>G27</f>
        <v>-597258</v>
      </c>
    </row>
    <row r="26" spans="2:9" ht="13.5">
      <c r="B26" s="58">
        <v>3701</v>
      </c>
      <c r="C26" s="63" t="s">
        <v>53</v>
      </c>
      <c r="D26" s="69"/>
      <c r="E26" s="69"/>
      <c r="F26" s="69"/>
      <c r="G26" s="73"/>
      <c r="I26" s="39"/>
    </row>
    <row r="27" spans="2:9" ht="13.5">
      <c r="B27" s="58">
        <v>3702</v>
      </c>
      <c r="C27" s="65" t="s">
        <v>54</v>
      </c>
      <c r="D27" s="69">
        <v>-597258</v>
      </c>
      <c r="E27" s="69"/>
      <c r="F27" s="69">
        <v>0</v>
      </c>
      <c r="G27" s="73">
        <f>D27-F27+E27</f>
        <v>-597258</v>
      </c>
      <c r="I27" s="39"/>
    </row>
    <row r="28" spans="2:7" ht="13.5">
      <c r="B28" s="58">
        <v>3703</v>
      </c>
      <c r="C28" s="63" t="s">
        <v>55</v>
      </c>
      <c r="D28" s="69"/>
      <c r="E28" s="69"/>
      <c r="F28" s="69"/>
      <c r="G28" s="73"/>
    </row>
    <row r="29" spans="2:7" ht="13.5">
      <c r="B29" s="57">
        <v>38</v>
      </c>
      <c r="C29" s="62" t="s">
        <v>56</v>
      </c>
      <c r="D29" s="68">
        <f>D30</f>
        <v>-744308</v>
      </c>
      <c r="E29" s="68"/>
      <c r="F29" s="68"/>
      <c r="G29" s="72">
        <f>G30</f>
        <v>-762308</v>
      </c>
    </row>
    <row r="30" spans="2:7" ht="13.5">
      <c r="B30" s="60">
        <v>3801</v>
      </c>
      <c r="C30" s="65" t="s">
        <v>57</v>
      </c>
      <c r="D30" s="69">
        <v>-744308</v>
      </c>
      <c r="E30" s="69"/>
      <c r="F30" s="69">
        <v>18000</v>
      </c>
      <c r="G30" s="73">
        <f>D30+E30-F30</f>
        <v>-762308</v>
      </c>
    </row>
    <row r="31" spans="2:7" ht="13.5">
      <c r="B31" s="58">
        <v>3803</v>
      </c>
      <c r="C31" s="63" t="s">
        <v>58</v>
      </c>
      <c r="D31" s="69"/>
      <c r="E31" s="69"/>
      <c r="F31" s="69"/>
      <c r="G31" s="73"/>
    </row>
    <row r="32" spans="2:9" ht="13.5">
      <c r="B32" s="57">
        <v>4</v>
      </c>
      <c r="C32" s="62" t="s">
        <v>59</v>
      </c>
      <c r="D32" s="69"/>
      <c r="E32" s="69"/>
      <c r="F32" s="69"/>
      <c r="G32" s="73"/>
      <c r="I32" s="19"/>
    </row>
    <row r="33" spans="2:10" ht="13.5">
      <c r="B33" s="57">
        <v>42</v>
      </c>
      <c r="C33" s="62" t="s">
        <v>60</v>
      </c>
      <c r="D33" s="68">
        <f>D34</f>
        <v>557553</v>
      </c>
      <c r="E33" s="68">
        <f>E34</f>
        <v>331696</v>
      </c>
      <c r="F33" s="68">
        <f>F34</f>
        <v>0</v>
      </c>
      <c r="G33" s="97">
        <f>D33+E33-F33</f>
        <v>889249</v>
      </c>
      <c r="I33" s="19"/>
      <c r="J33" s="19"/>
    </row>
    <row r="34" spans="2:7" ht="13.5">
      <c r="B34" s="58">
        <v>4201</v>
      </c>
      <c r="C34" s="63" t="s">
        <v>61</v>
      </c>
      <c r="D34" s="69">
        <v>557553</v>
      </c>
      <c r="E34" s="69">
        <v>331696</v>
      </c>
      <c r="F34" s="69">
        <v>0</v>
      </c>
      <c r="G34" s="96">
        <f>D34+E34-F34</f>
        <v>889249</v>
      </c>
    </row>
    <row r="35" spans="2:7" ht="13.5">
      <c r="B35" s="57">
        <v>47</v>
      </c>
      <c r="C35" s="62" t="s">
        <v>62</v>
      </c>
      <c r="D35" s="68">
        <f>D36+D37</f>
        <v>18926</v>
      </c>
      <c r="E35" s="68">
        <f>E36+E37</f>
        <v>8886</v>
      </c>
      <c r="F35" s="68">
        <f>F36+F37</f>
        <v>0</v>
      </c>
      <c r="G35" s="68">
        <f>G36+G37</f>
        <v>27812</v>
      </c>
    </row>
    <row r="36" spans="2:7" ht="13.5">
      <c r="B36" s="58">
        <v>4701</v>
      </c>
      <c r="C36" s="63" t="s">
        <v>81</v>
      </c>
      <c r="D36" s="69">
        <v>10843</v>
      </c>
      <c r="E36" s="69">
        <v>5641</v>
      </c>
      <c r="F36" s="69">
        <v>0</v>
      </c>
      <c r="G36" s="95">
        <f>D36+E36</f>
        <v>16484</v>
      </c>
    </row>
    <row r="37" spans="2:7" ht="13.5">
      <c r="B37" s="58">
        <v>4704</v>
      </c>
      <c r="C37" s="63" t="s">
        <v>75</v>
      </c>
      <c r="D37" s="69">
        <v>8083</v>
      </c>
      <c r="E37" s="69">
        <v>3245</v>
      </c>
      <c r="F37" s="69">
        <v>0</v>
      </c>
      <c r="G37" s="95">
        <f>D37+E37</f>
        <v>11328</v>
      </c>
    </row>
    <row r="38" spans="2:7" ht="13.5">
      <c r="B38" s="57">
        <v>5</v>
      </c>
      <c r="C38" s="62" t="s">
        <v>63</v>
      </c>
      <c r="D38" s="69"/>
      <c r="E38" s="69"/>
      <c r="F38" s="69"/>
      <c r="G38" s="73"/>
    </row>
    <row r="39" spans="2:7" ht="13.5">
      <c r="B39" s="57">
        <v>50</v>
      </c>
      <c r="C39" s="62" t="s">
        <v>64</v>
      </c>
      <c r="D39" s="68">
        <f>D40+D41</f>
        <v>-868225</v>
      </c>
      <c r="E39" s="68"/>
      <c r="F39" s="68">
        <f>F40</f>
        <v>451295</v>
      </c>
      <c r="G39" s="72">
        <f>G40+G41</f>
        <v>-1319920</v>
      </c>
    </row>
    <row r="40" spans="2:9" ht="13.5">
      <c r="B40" s="58">
        <v>5005</v>
      </c>
      <c r="C40" s="63" t="s">
        <v>65</v>
      </c>
      <c r="D40" s="69">
        <v>-867430</v>
      </c>
      <c r="E40" s="69"/>
      <c r="F40" s="69">
        <v>451295</v>
      </c>
      <c r="G40" s="73">
        <f>D40-F40</f>
        <v>-1318725</v>
      </c>
      <c r="I40" s="39"/>
    </row>
    <row r="41" spans="2:9" ht="13.5">
      <c r="B41" s="58">
        <v>5006</v>
      </c>
      <c r="C41" s="63" t="s">
        <v>66</v>
      </c>
      <c r="D41" s="69">
        <v>-795</v>
      </c>
      <c r="E41" s="69"/>
      <c r="F41" s="69">
        <v>400</v>
      </c>
      <c r="G41" s="73">
        <f>D41-F41</f>
        <v>-1195</v>
      </c>
      <c r="I41" s="53"/>
    </row>
    <row r="42" spans="2:7" ht="13.5">
      <c r="B42" s="57">
        <v>57</v>
      </c>
      <c r="C42" s="62" t="s">
        <v>67</v>
      </c>
      <c r="D42" s="68">
        <f>D43</f>
        <v>-9228</v>
      </c>
      <c r="E42" s="69"/>
      <c r="F42" s="68">
        <f>F43</f>
        <v>4826</v>
      </c>
      <c r="G42" s="72">
        <f>G43</f>
        <v>-14054</v>
      </c>
    </row>
    <row r="43" spans="2:7" ht="13.5">
      <c r="B43" s="58">
        <v>5705</v>
      </c>
      <c r="C43" s="63" t="s">
        <v>68</v>
      </c>
      <c r="D43" s="69">
        <v>-9228</v>
      </c>
      <c r="E43" s="69"/>
      <c r="F43" s="69">
        <v>4826</v>
      </c>
      <c r="G43" s="73">
        <f>D43-F43</f>
        <v>-14054</v>
      </c>
    </row>
    <row r="44" spans="2:7" ht="13.5">
      <c r="B44" s="57">
        <v>6</v>
      </c>
      <c r="C44" s="62" t="s">
        <v>69</v>
      </c>
      <c r="D44" s="69"/>
      <c r="E44" s="69"/>
      <c r="F44" s="69" t="s">
        <v>83</v>
      </c>
      <c r="G44" s="73"/>
    </row>
    <row r="45" spans="2:7" ht="13.5">
      <c r="B45" s="57">
        <v>60</v>
      </c>
      <c r="C45" s="62" t="s">
        <v>70</v>
      </c>
      <c r="D45" s="70"/>
      <c r="E45" s="70"/>
      <c r="F45" s="70"/>
      <c r="G45" s="74"/>
    </row>
    <row r="46" spans="2:7" ht="14.25" thickBot="1">
      <c r="B46" s="61">
        <v>6001</v>
      </c>
      <c r="C46" s="66" t="s">
        <v>71</v>
      </c>
      <c r="D46" s="71"/>
      <c r="E46" s="71"/>
      <c r="F46" s="71"/>
      <c r="G46" s="75"/>
    </row>
    <row r="47" spans="1:7" s="53" customFormat="1" ht="14.25" customHeight="1" thickBot="1">
      <c r="A47"/>
      <c r="B47" s="77">
        <v>68</v>
      </c>
      <c r="C47" s="78" t="s">
        <v>58</v>
      </c>
      <c r="D47" s="79"/>
      <c r="E47" s="79"/>
      <c r="F47" s="79"/>
      <c r="G47" s="79"/>
    </row>
    <row r="48" spans="2:7" ht="15.75" customHeight="1" thickBot="1" thickTop="1">
      <c r="B48" s="55">
        <v>6801</v>
      </c>
      <c r="C48" s="67" t="s">
        <v>72</v>
      </c>
      <c r="D48" s="86"/>
      <c r="E48" s="86"/>
      <c r="F48" s="86"/>
      <c r="G48" s="86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76" t="s">
        <v>18</v>
      </c>
      <c r="E52" s="176"/>
      <c r="F52" s="176"/>
      <c r="G52" s="176"/>
    </row>
    <row r="53" spans="3:7" ht="12.75" customHeight="1">
      <c r="C53" s="14" t="s">
        <v>19</v>
      </c>
      <c r="D53" s="175" t="s">
        <v>20</v>
      </c>
      <c r="E53" s="175"/>
      <c r="F53" s="175"/>
      <c r="G53" s="175"/>
    </row>
    <row r="54" spans="3:7" ht="12.75" customHeight="1">
      <c r="C54" s="13" t="s">
        <v>82</v>
      </c>
      <c r="D54" s="176" t="s">
        <v>21</v>
      </c>
      <c r="E54" s="176"/>
      <c r="F54" s="176"/>
      <c r="G54" s="176"/>
    </row>
    <row r="55" spans="4:7" ht="12.75" customHeight="1">
      <c r="D55" s="176" t="s">
        <v>34</v>
      </c>
      <c r="E55" s="176"/>
      <c r="F55" s="176"/>
      <c r="G55" s="176"/>
    </row>
  </sheetData>
  <sheetProtection/>
  <mergeCells count="13">
    <mergeCell ref="D55:G55"/>
    <mergeCell ref="B6:G6"/>
    <mergeCell ref="B5:G5"/>
    <mergeCell ref="B10:B11"/>
    <mergeCell ref="C10:C11"/>
    <mergeCell ref="E10:F10"/>
    <mergeCell ref="D52:G52"/>
    <mergeCell ref="H9:I9"/>
    <mergeCell ref="H10:I10"/>
    <mergeCell ref="D53:G53"/>
    <mergeCell ref="D54:G54"/>
    <mergeCell ref="B1:G1"/>
    <mergeCell ref="B7:G7"/>
  </mergeCells>
  <printOptions/>
  <pageMargins left="0" right="0" top="0" bottom="0" header="0.2362204724409449" footer="0.5118110236220472"/>
  <pageSetup horizontalDpi="600" verticalDpi="600" orientation="portrait" paperSize="9" scale="8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7">
      <selection activeCell="A29" sqref="A29:J32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2" t="s">
        <v>76</v>
      </c>
    </row>
    <row r="3" ht="12.75">
      <c r="B3" s="1"/>
    </row>
    <row r="4" ht="12.75" customHeight="1"/>
    <row r="5" spans="2:8" ht="12.75" customHeight="1">
      <c r="B5" s="16"/>
      <c r="H5" s="92"/>
    </row>
    <row r="6" ht="12.75">
      <c r="B6" s="1"/>
    </row>
    <row r="7" spans="2:9" ht="12.75" customHeight="1">
      <c r="B7" s="174" t="s">
        <v>32</v>
      </c>
      <c r="C7" s="174"/>
      <c r="D7" s="174"/>
      <c r="E7" s="174"/>
      <c r="F7" s="174"/>
      <c r="G7" s="174"/>
      <c r="H7" s="174"/>
      <c r="I7" s="174"/>
    </row>
    <row r="8" spans="2:9" ht="13.5" customHeight="1">
      <c r="B8" s="174" t="s">
        <v>149</v>
      </c>
      <c r="C8" s="174"/>
      <c r="D8" s="174"/>
      <c r="E8" s="174"/>
      <c r="F8" s="174"/>
      <c r="G8" s="174"/>
      <c r="H8" s="174"/>
      <c r="I8" s="174"/>
    </row>
    <row r="9" spans="1:10" s="50" customFormat="1" ht="18" customHeight="1">
      <c r="A9"/>
      <c r="B9" s="9"/>
      <c r="C9"/>
      <c r="D9"/>
      <c r="E9"/>
      <c r="F9"/>
      <c r="G9"/>
      <c r="H9"/>
      <c r="I9"/>
      <c r="J9"/>
    </row>
    <row r="10" spans="1:10" s="50" customFormat="1" ht="18" customHeight="1" thickBot="1">
      <c r="A10"/>
      <c r="B10" s="1"/>
      <c r="C10"/>
      <c r="D10"/>
      <c r="E10"/>
      <c r="F10"/>
      <c r="G10"/>
      <c r="H10"/>
      <c r="I10"/>
      <c r="J10"/>
    </row>
    <row r="11" spans="2:9" ht="13.5" customHeight="1">
      <c r="B11" s="208" t="s">
        <v>0</v>
      </c>
      <c r="C11" s="209"/>
      <c r="D11" s="3" t="s">
        <v>1</v>
      </c>
      <c r="E11" s="4" t="s">
        <v>2</v>
      </c>
      <c r="F11" s="208" t="s">
        <v>3</v>
      </c>
      <c r="G11" s="209"/>
      <c r="H11" s="2" t="s">
        <v>1</v>
      </c>
      <c r="I11" s="3" t="s">
        <v>2</v>
      </c>
    </row>
    <row r="12" spans="2:9" ht="13.5" customHeight="1" thickBot="1">
      <c r="B12" s="196"/>
      <c r="C12" s="197"/>
      <c r="D12" s="5" t="s">
        <v>4</v>
      </c>
      <c r="E12" s="6" t="s">
        <v>4</v>
      </c>
      <c r="F12" s="196"/>
      <c r="G12" s="197"/>
      <c r="H12" s="5" t="s">
        <v>4</v>
      </c>
      <c r="I12" s="6" t="s">
        <v>4</v>
      </c>
    </row>
    <row r="13" spans="2:9" ht="13.5" customHeight="1">
      <c r="B13" s="192" t="s">
        <v>5</v>
      </c>
      <c r="C13" s="193"/>
      <c r="D13" s="29">
        <v>26161</v>
      </c>
      <c r="E13" s="93">
        <v>11706</v>
      </c>
      <c r="F13" s="194" t="s">
        <v>6</v>
      </c>
      <c r="G13" s="195"/>
      <c r="H13" s="29">
        <v>42771</v>
      </c>
      <c r="I13" s="30">
        <v>25719</v>
      </c>
    </row>
    <row r="14" spans="2:9" ht="13.5" customHeight="1">
      <c r="B14" s="185" t="s">
        <v>7</v>
      </c>
      <c r="C14" s="186"/>
      <c r="D14" s="31">
        <v>1798730</v>
      </c>
      <c r="E14" s="94">
        <v>589425</v>
      </c>
      <c r="F14" s="187" t="s">
        <v>77</v>
      </c>
      <c r="G14" s="188"/>
      <c r="H14" s="98">
        <v>5641</v>
      </c>
      <c r="I14" s="32">
        <v>38779</v>
      </c>
    </row>
    <row r="15" spans="2:9" ht="17.25" customHeight="1">
      <c r="B15" s="185"/>
      <c r="C15" s="186"/>
      <c r="D15" s="31"/>
      <c r="E15" s="32"/>
      <c r="F15" s="198" t="s">
        <v>8</v>
      </c>
      <c r="G15" s="199"/>
      <c r="H15" s="34">
        <f>H13+H14</f>
        <v>48412</v>
      </c>
      <c r="I15" s="34">
        <f>I13+I14</f>
        <v>64498</v>
      </c>
    </row>
    <row r="16" spans="2:9" ht="17.25" customHeight="1">
      <c r="B16" s="185"/>
      <c r="C16" s="186"/>
      <c r="D16" s="31"/>
      <c r="E16" s="32"/>
      <c r="F16" s="198"/>
      <c r="G16" s="199"/>
      <c r="H16" s="31"/>
      <c r="I16" s="32"/>
    </row>
    <row r="17" spans="2:9" ht="17.25" customHeight="1">
      <c r="B17" s="185"/>
      <c r="C17" s="186"/>
      <c r="D17" s="31"/>
      <c r="E17" s="32"/>
      <c r="F17" s="187"/>
      <c r="G17" s="188"/>
      <c r="H17" s="31"/>
      <c r="I17" s="32"/>
    </row>
    <row r="18" spans="2:9" ht="17.25" customHeight="1">
      <c r="B18" s="185"/>
      <c r="C18" s="186"/>
      <c r="D18" s="31"/>
      <c r="E18" s="32"/>
      <c r="F18" s="187" t="s">
        <v>9</v>
      </c>
      <c r="G18" s="188"/>
      <c r="H18" s="34">
        <f>H20</f>
        <v>597258</v>
      </c>
      <c r="I18" s="34">
        <f>I20</f>
        <v>597258</v>
      </c>
    </row>
    <row r="19" spans="2:9" ht="17.25" customHeight="1">
      <c r="B19" s="185"/>
      <c r="C19" s="186"/>
      <c r="D19" s="31"/>
      <c r="E19" s="32"/>
      <c r="F19" s="187" t="s">
        <v>10</v>
      </c>
      <c r="G19" s="188"/>
      <c r="H19" s="31"/>
      <c r="I19" s="32"/>
    </row>
    <row r="20" spans="2:9" ht="17.25" customHeight="1">
      <c r="B20" s="185"/>
      <c r="C20" s="186"/>
      <c r="D20" s="31"/>
      <c r="E20" s="32"/>
      <c r="F20" s="187" t="s">
        <v>11</v>
      </c>
      <c r="G20" s="188"/>
      <c r="H20" s="31">
        <v>597258</v>
      </c>
      <c r="I20" s="32">
        <v>597258</v>
      </c>
    </row>
    <row r="21" spans="2:9" ht="17.25" customHeight="1">
      <c r="B21" s="185"/>
      <c r="C21" s="186"/>
      <c r="D21" s="31"/>
      <c r="E21" s="32"/>
      <c r="F21" s="187" t="s">
        <v>12</v>
      </c>
      <c r="G21" s="188"/>
      <c r="H21" s="31"/>
      <c r="I21" s="32"/>
    </row>
    <row r="22" spans="2:9" ht="17.25" customHeight="1">
      <c r="B22" s="90"/>
      <c r="C22" s="91"/>
      <c r="D22" s="31"/>
      <c r="E22" s="32"/>
      <c r="F22" s="189" t="s">
        <v>73</v>
      </c>
      <c r="G22" s="190"/>
      <c r="H22" s="33">
        <f>H23+H24</f>
        <v>1179221</v>
      </c>
      <c r="I22" s="34">
        <f>I23+I24</f>
        <v>-60625</v>
      </c>
    </row>
    <row r="23" spans="2:9" ht="17.25" customHeight="1">
      <c r="B23" s="185"/>
      <c r="C23" s="186"/>
      <c r="D23" s="31"/>
      <c r="E23" s="32"/>
      <c r="F23" s="187" t="s">
        <v>13</v>
      </c>
      <c r="G23" s="188"/>
      <c r="H23" s="31">
        <v>762308</v>
      </c>
      <c r="I23" s="32">
        <v>-216451</v>
      </c>
    </row>
    <row r="24" spans="2:9" ht="17.25" customHeight="1">
      <c r="B24" s="185"/>
      <c r="C24" s="186"/>
      <c r="D24" s="31"/>
      <c r="E24" s="32"/>
      <c r="F24" s="187" t="s">
        <v>14</v>
      </c>
      <c r="G24" s="188"/>
      <c r="H24" s="51">
        <v>416913</v>
      </c>
      <c r="I24" s="51">
        <v>155826</v>
      </c>
    </row>
    <row r="25" spans="2:9" ht="17.25" customHeight="1" thickBot="1">
      <c r="B25" s="185"/>
      <c r="C25" s="186"/>
      <c r="D25" s="36"/>
      <c r="E25" s="36"/>
      <c r="F25" s="187" t="s">
        <v>16</v>
      </c>
      <c r="G25" s="188"/>
      <c r="H25" s="52">
        <f>H18+H22</f>
        <v>1776479</v>
      </c>
      <c r="I25" s="52">
        <f>I18+I22</f>
        <v>536633</v>
      </c>
    </row>
    <row r="26" spans="2:9" ht="17.25" customHeight="1" thickBot="1">
      <c r="B26" s="202" t="s">
        <v>15</v>
      </c>
      <c r="C26" s="203"/>
      <c r="D26" s="37">
        <f>D13+D14</f>
        <v>1824891</v>
      </c>
      <c r="E26" s="37">
        <f>E13+E14</f>
        <v>601131</v>
      </c>
      <c r="F26" s="198" t="s">
        <v>33</v>
      </c>
      <c r="G26" s="199"/>
      <c r="H26" s="38">
        <f>H15+H25</f>
        <v>1824891</v>
      </c>
      <c r="I26" s="87">
        <f>I15+I25</f>
        <v>601131</v>
      </c>
    </row>
    <row r="27" spans="2:9" ht="17.25" customHeight="1" thickBot="1" thickTop="1">
      <c r="B27" s="204"/>
      <c r="C27" s="205"/>
      <c r="D27" s="10"/>
      <c r="E27" s="11"/>
      <c r="F27" s="206"/>
      <c r="G27" s="207"/>
      <c r="H27" s="7"/>
      <c r="I27" s="11"/>
    </row>
    <row r="28" spans="2:9" ht="17.25" customHeight="1">
      <c r="B28" s="8"/>
      <c r="C28" s="191"/>
      <c r="D28" s="191"/>
      <c r="E28" s="191"/>
      <c r="F28" s="191"/>
      <c r="G28" s="54"/>
      <c r="H28" s="54"/>
      <c r="I28" s="54"/>
    </row>
    <row r="29" spans="2:10" ht="17.25" customHeight="1">
      <c r="B29" s="13" t="s">
        <v>17</v>
      </c>
      <c r="G29" s="201" t="s">
        <v>18</v>
      </c>
      <c r="H29" s="201"/>
      <c r="I29" s="201"/>
      <c r="J29" s="201"/>
    </row>
    <row r="30" spans="2:10" ht="12.75">
      <c r="B30" s="14" t="s">
        <v>19</v>
      </c>
      <c r="G30" s="184" t="s">
        <v>20</v>
      </c>
      <c r="H30" s="184"/>
      <c r="I30" s="184"/>
      <c r="J30" s="184"/>
    </row>
    <row r="31" spans="2:10" ht="13.5">
      <c r="B31" s="13" t="s">
        <v>82</v>
      </c>
      <c r="G31" s="200" t="s">
        <v>21</v>
      </c>
      <c r="H31" s="200"/>
      <c r="I31" s="200"/>
      <c r="J31" s="200"/>
    </row>
    <row r="32" spans="7:10" ht="13.5">
      <c r="G32" s="200" t="s">
        <v>34</v>
      </c>
      <c r="H32" s="200"/>
      <c r="I32" s="200"/>
      <c r="J32" s="200"/>
    </row>
    <row r="33" ht="13.5" customHeight="1"/>
    <row r="34" ht="12.75" customHeight="1"/>
    <row r="35" ht="17.25" customHeight="1"/>
    <row r="36" ht="12.75" customHeight="1"/>
  </sheetData>
  <sheetProtection/>
  <mergeCells count="40">
    <mergeCell ref="F27:G27"/>
    <mergeCell ref="F19:G19"/>
    <mergeCell ref="F21:G21"/>
    <mergeCell ref="F11:G11"/>
    <mergeCell ref="B11:C11"/>
    <mergeCell ref="F14:G14"/>
    <mergeCell ref="B15:C15"/>
    <mergeCell ref="F15:G15"/>
    <mergeCell ref="B17:C17"/>
    <mergeCell ref="B16:C16"/>
    <mergeCell ref="G29:J29"/>
    <mergeCell ref="B19:C19"/>
    <mergeCell ref="B25:C25"/>
    <mergeCell ref="F25:G25"/>
    <mergeCell ref="B26:C26"/>
    <mergeCell ref="B18:C18"/>
    <mergeCell ref="B21:C21"/>
    <mergeCell ref="B24:C24"/>
    <mergeCell ref="F26:G26"/>
    <mergeCell ref="B27:C27"/>
    <mergeCell ref="F17:G17"/>
    <mergeCell ref="F12:G12"/>
    <mergeCell ref="B14:C14"/>
    <mergeCell ref="F16:G16"/>
    <mergeCell ref="B12:C12"/>
    <mergeCell ref="G32:J32"/>
    <mergeCell ref="F24:G24"/>
    <mergeCell ref="B20:C20"/>
    <mergeCell ref="F20:G20"/>
    <mergeCell ref="G31:J31"/>
    <mergeCell ref="G30:J30"/>
    <mergeCell ref="B23:C23"/>
    <mergeCell ref="F23:G23"/>
    <mergeCell ref="F22:G22"/>
    <mergeCell ref="C28:F28"/>
    <mergeCell ref="B7:I7"/>
    <mergeCell ref="B8:I8"/>
    <mergeCell ref="B13:C13"/>
    <mergeCell ref="F13:G13"/>
    <mergeCell ref="F18:G18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C4" sqref="C4:E5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1" ht="12.75">
      <c r="E1" s="92" t="s">
        <v>84</v>
      </c>
    </row>
    <row r="3" ht="12.75">
      <c r="C3" s="15"/>
    </row>
    <row r="4" spans="3:5" ht="13.5" customHeight="1">
      <c r="C4" s="173" t="s">
        <v>32</v>
      </c>
      <c r="D4" s="173"/>
      <c r="E4" s="173"/>
    </row>
    <row r="5" spans="3:5" ht="13.5" customHeight="1">
      <c r="C5" s="174" t="s">
        <v>103</v>
      </c>
      <c r="D5" s="174"/>
      <c r="E5" s="174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6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1318725</v>
      </c>
      <c r="E12" s="32">
        <v>1193471</v>
      </c>
    </row>
    <row r="13" spans="3:5" ht="24.75" customHeight="1" thickBot="1">
      <c r="C13" s="47" t="s">
        <v>25</v>
      </c>
      <c r="D13" s="44">
        <v>1195</v>
      </c>
      <c r="E13" s="32">
        <v>101</v>
      </c>
    </row>
    <row r="14" spans="3:5" ht="14.25" thickTop="1">
      <c r="C14" s="48" t="s">
        <v>26</v>
      </c>
      <c r="D14" s="45">
        <f>D12+D13</f>
        <v>1319920</v>
      </c>
      <c r="E14" s="84">
        <f>E12+E13</f>
        <v>1193572</v>
      </c>
    </row>
    <row r="15" spans="3:5" ht="13.5">
      <c r="C15" s="47" t="s">
        <v>27</v>
      </c>
      <c r="D15" s="43">
        <v>-889249</v>
      </c>
      <c r="E15" s="32">
        <v>-1022334</v>
      </c>
    </row>
    <row r="16" spans="3:5" ht="18" customHeight="1" thickBot="1">
      <c r="C16" s="47" t="s">
        <v>80</v>
      </c>
      <c r="D16" s="36">
        <v>-16484</v>
      </c>
      <c r="E16" s="36">
        <v>-14919</v>
      </c>
    </row>
    <row r="17" spans="3:5" ht="16.5" customHeight="1">
      <c r="C17" s="48" t="s">
        <v>28</v>
      </c>
      <c r="D17" s="34">
        <f>D14+D15+D16</f>
        <v>414187</v>
      </c>
      <c r="E17" s="34">
        <f>E14+E15+E16</f>
        <v>156319</v>
      </c>
    </row>
    <row r="18" spans="3:5" ht="17.25" customHeight="1" thickBot="1">
      <c r="C18" s="47" t="s">
        <v>29</v>
      </c>
      <c r="D18" s="36">
        <v>2726</v>
      </c>
      <c r="E18" s="32">
        <v>-493</v>
      </c>
    </row>
    <row r="19" spans="1:7" ht="16.5" customHeight="1" thickBot="1">
      <c r="A19" s="40"/>
      <c r="C19" s="48" t="s">
        <v>30</v>
      </c>
      <c r="D19" s="85">
        <f>D17+D18</f>
        <v>416913</v>
      </c>
      <c r="E19" s="85">
        <f>E17+E18</f>
        <v>155826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416913</v>
      </c>
      <c r="E21" s="37">
        <f>E19</f>
        <v>155826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201" t="s">
        <v>18</v>
      </c>
      <c r="E29" s="201"/>
      <c r="F29" s="201"/>
      <c r="G29" s="201"/>
    </row>
    <row r="30" spans="3:7" ht="12.75" customHeight="1">
      <c r="C30" s="14" t="s">
        <v>19</v>
      </c>
      <c r="D30" s="184" t="s">
        <v>20</v>
      </c>
      <c r="E30" s="184"/>
      <c r="F30" s="184"/>
      <c r="G30" s="184"/>
    </row>
    <row r="31" spans="3:7" ht="18" customHeight="1">
      <c r="C31" s="13" t="s">
        <v>82</v>
      </c>
      <c r="D31" s="200" t="s">
        <v>21</v>
      </c>
      <c r="E31" s="200"/>
      <c r="F31" s="200"/>
      <c r="G31" s="200"/>
    </row>
    <row r="32" spans="4:7" ht="17.25" customHeight="1">
      <c r="D32" s="200" t="s">
        <v>34</v>
      </c>
      <c r="E32" s="200"/>
      <c r="F32" s="200"/>
      <c r="G32" s="200"/>
    </row>
    <row r="33" ht="18.75" customHeight="1"/>
    <row r="34" ht="12.75" customHeight="1"/>
    <row r="35" ht="13.5" customHeight="1"/>
    <row r="36" spans="3:7" ht="12.75" customHeight="1">
      <c r="C36" s="13"/>
      <c r="D36" s="200"/>
      <c r="E36" s="200"/>
      <c r="F36" s="200"/>
      <c r="G36" s="200"/>
    </row>
    <row r="37" spans="3:7" ht="12.75">
      <c r="C37" s="14"/>
      <c r="D37" s="184"/>
      <c r="E37" s="184"/>
      <c r="F37" s="184"/>
      <c r="G37" s="184"/>
    </row>
    <row r="38" spans="3:7" ht="13.5">
      <c r="C38" s="13"/>
      <c r="D38" s="200"/>
      <c r="E38" s="200"/>
      <c r="F38" s="200"/>
      <c r="G38" s="200"/>
    </row>
    <row r="39" spans="4:7" ht="13.5">
      <c r="D39" s="200"/>
      <c r="E39" s="200"/>
      <c r="F39" s="200"/>
      <c r="G39" s="200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086614173228347" right="0.7086614173228347" top="0.8661417322834646" bottom="0.7480314960629921" header="0.31496062992125984" footer="0.31496062992125984"/>
  <pageSetup horizontalDpi="600" verticalDpi="600" orientation="portrait" paperSize="9" scale="93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J42"/>
  <sheetViews>
    <sheetView view="pageBreakPreview" zoomScale="60" workbookViewId="0" topLeftCell="A1">
      <selection activeCell="D37" sqref="D37"/>
    </sheetView>
  </sheetViews>
  <sheetFormatPr defaultColWidth="11.421875" defaultRowHeight="12.75"/>
  <cols>
    <col min="1" max="1" width="7.57421875" style="0" customWidth="1"/>
    <col min="2" max="2" width="32.140625" style="0" customWidth="1"/>
    <col min="4" max="4" width="12.7109375" style="0" customWidth="1"/>
    <col min="5" max="5" width="12.57421875" style="0" customWidth="1"/>
    <col min="6" max="6" width="28.28125" style="0" customWidth="1"/>
    <col min="8" max="8" width="13.7109375" style="0" customWidth="1"/>
    <col min="9" max="9" width="12.57421875" style="0" customWidth="1"/>
  </cols>
  <sheetData>
    <row r="2" spans="2:9" ht="13.5">
      <c r="B2" s="221" t="s">
        <v>85</v>
      </c>
      <c r="C2" s="221"/>
      <c r="D2" s="221"/>
      <c r="E2" s="221"/>
      <c r="F2" s="221"/>
      <c r="G2" s="221"/>
      <c r="H2" s="221"/>
      <c r="I2" s="221"/>
    </row>
    <row r="3" spans="2:9" ht="13.5">
      <c r="B3" s="101"/>
      <c r="C3" s="101"/>
      <c r="D3" s="101"/>
      <c r="E3" s="101"/>
      <c r="F3" s="101"/>
      <c r="G3" s="101"/>
      <c r="H3" s="101"/>
      <c r="I3" s="101"/>
    </row>
    <row r="4" spans="2:9" ht="12.75">
      <c r="B4" s="174" t="s">
        <v>32</v>
      </c>
      <c r="C4" s="174"/>
      <c r="D4" s="174"/>
      <c r="E4" s="174"/>
      <c r="F4" s="174"/>
      <c r="G4" s="174"/>
      <c r="H4" s="174"/>
      <c r="I4" s="174"/>
    </row>
    <row r="5" spans="2:9" ht="12.75">
      <c r="B5" s="174" t="s">
        <v>104</v>
      </c>
      <c r="C5" s="174"/>
      <c r="D5" s="174"/>
      <c r="E5" s="174"/>
      <c r="F5" s="174"/>
      <c r="G5" s="174"/>
      <c r="H5" s="174"/>
      <c r="I5" s="174"/>
    </row>
    <row r="6" ht="12.75">
      <c r="B6" s="1"/>
    </row>
    <row r="7" ht="13.5" thickBot="1">
      <c r="B7" s="1"/>
    </row>
    <row r="8" spans="2:9" ht="13.5">
      <c r="B8" s="222" t="s">
        <v>0</v>
      </c>
      <c r="C8" s="223"/>
      <c r="D8" s="3" t="s">
        <v>1</v>
      </c>
      <c r="E8" s="4" t="s">
        <v>2</v>
      </c>
      <c r="F8" s="222" t="s">
        <v>3</v>
      </c>
      <c r="G8" s="223"/>
      <c r="H8" s="2" t="s">
        <v>1</v>
      </c>
      <c r="I8" s="3" t="s">
        <v>2</v>
      </c>
    </row>
    <row r="9" spans="2:9" ht="14.25" thickBot="1">
      <c r="B9" s="224"/>
      <c r="C9" s="225"/>
      <c r="D9" s="5" t="s">
        <v>4</v>
      </c>
      <c r="E9" s="6" t="s">
        <v>4</v>
      </c>
      <c r="F9" s="224"/>
      <c r="G9" s="225"/>
      <c r="H9" s="5" t="s">
        <v>4</v>
      </c>
      <c r="I9" s="6" t="s">
        <v>4</v>
      </c>
    </row>
    <row r="10" spans="2:9" ht="13.5">
      <c r="B10" s="226" t="s">
        <v>5</v>
      </c>
      <c r="C10" s="227"/>
      <c r="D10" s="12">
        <v>6857</v>
      </c>
      <c r="E10" s="42">
        <v>841</v>
      </c>
      <c r="F10" s="226"/>
      <c r="G10" s="228"/>
      <c r="H10" s="12"/>
      <c r="I10" s="102"/>
    </row>
    <row r="11" spans="2:9" ht="13.5">
      <c r="B11" s="215"/>
      <c r="C11" s="216"/>
      <c r="D11" s="103"/>
      <c r="E11" s="104"/>
      <c r="F11" s="215" t="s">
        <v>86</v>
      </c>
      <c r="G11" s="217"/>
      <c r="H11" s="103">
        <v>7142</v>
      </c>
      <c r="I11" s="103">
        <v>5974</v>
      </c>
    </row>
    <row r="12" spans="2:9" ht="13.5">
      <c r="B12" s="215" t="s">
        <v>87</v>
      </c>
      <c r="C12" s="216"/>
      <c r="D12" s="103">
        <v>118781</v>
      </c>
      <c r="E12" s="103">
        <v>0</v>
      </c>
      <c r="F12" s="215" t="s">
        <v>88</v>
      </c>
      <c r="G12" s="217"/>
      <c r="H12" s="103">
        <v>73425</v>
      </c>
      <c r="I12" s="103">
        <v>0</v>
      </c>
    </row>
    <row r="13" spans="2:9" ht="13.5">
      <c r="B13" s="105"/>
      <c r="C13" s="106"/>
      <c r="D13" s="103"/>
      <c r="E13" s="107"/>
      <c r="F13" s="215" t="s">
        <v>89</v>
      </c>
      <c r="G13" s="217"/>
      <c r="H13" s="103">
        <v>3191</v>
      </c>
      <c r="I13" s="103">
        <v>2717</v>
      </c>
    </row>
    <row r="14" spans="2:9" ht="13.5">
      <c r="B14" s="105"/>
      <c r="C14" s="106"/>
      <c r="D14" s="103"/>
      <c r="E14" s="107"/>
      <c r="F14" s="215" t="s">
        <v>90</v>
      </c>
      <c r="G14" s="217"/>
      <c r="H14" s="103">
        <v>45356</v>
      </c>
      <c r="I14" s="103">
        <v>0</v>
      </c>
    </row>
    <row r="15" spans="2:9" ht="13.5">
      <c r="B15" s="105"/>
      <c r="C15" s="106"/>
      <c r="D15" s="103"/>
      <c r="E15" s="107"/>
      <c r="F15" s="215"/>
      <c r="G15" s="217"/>
      <c r="H15" s="103"/>
      <c r="I15" s="107"/>
    </row>
    <row r="16" spans="2:9" ht="13.5">
      <c r="B16" s="215" t="s">
        <v>91</v>
      </c>
      <c r="C16" s="216"/>
      <c r="D16" s="103">
        <v>27341</v>
      </c>
      <c r="E16" s="108">
        <v>37599</v>
      </c>
      <c r="F16" s="215"/>
      <c r="G16" s="217"/>
      <c r="H16" s="103"/>
      <c r="I16" s="109"/>
    </row>
    <row r="17" spans="2:9" ht="14.25" thickBot="1">
      <c r="B17" s="215" t="s">
        <v>92</v>
      </c>
      <c r="C17" s="216"/>
      <c r="D17" s="103">
        <v>7379</v>
      </c>
      <c r="E17" s="108">
        <v>4325</v>
      </c>
      <c r="F17" s="215"/>
      <c r="G17" s="217"/>
      <c r="H17" s="103"/>
      <c r="I17" s="109"/>
    </row>
    <row r="18" spans="2:9" ht="13.5">
      <c r="B18" s="215"/>
      <c r="C18" s="216"/>
      <c r="D18" s="103"/>
      <c r="E18" s="104"/>
      <c r="F18" s="212" t="s">
        <v>8</v>
      </c>
      <c r="G18" s="213"/>
      <c r="H18" s="110">
        <f>SUM(H11:H17)</f>
        <v>129114</v>
      </c>
      <c r="I18" s="111">
        <f>I11+I13</f>
        <v>8691</v>
      </c>
    </row>
    <row r="19" spans="2:9" ht="13.5">
      <c r="B19" s="215"/>
      <c r="C19" s="216"/>
      <c r="D19" s="103"/>
      <c r="E19" s="104"/>
      <c r="F19" s="215"/>
      <c r="G19" s="216"/>
      <c r="H19" s="103"/>
      <c r="I19" s="104"/>
    </row>
    <row r="20" spans="2:9" ht="13.5">
      <c r="B20" s="215"/>
      <c r="C20" s="216"/>
      <c r="D20" s="103"/>
      <c r="E20" s="104"/>
      <c r="F20" s="215"/>
      <c r="G20" s="216"/>
      <c r="H20" s="103"/>
      <c r="I20" s="104"/>
    </row>
    <row r="21" spans="2:9" ht="13.5">
      <c r="B21" s="105"/>
      <c r="C21" s="106"/>
      <c r="D21" s="103"/>
      <c r="E21" s="107"/>
      <c r="F21" s="218" t="s">
        <v>9</v>
      </c>
      <c r="G21" s="219"/>
      <c r="H21" s="103">
        <f>H22</f>
        <v>17758</v>
      </c>
      <c r="I21" s="108">
        <v>17758</v>
      </c>
    </row>
    <row r="22" spans="2:9" ht="13.5">
      <c r="B22" s="105"/>
      <c r="C22" s="106"/>
      <c r="D22" s="112"/>
      <c r="E22" s="107"/>
      <c r="F22" s="218" t="s">
        <v>93</v>
      </c>
      <c r="G22" s="219"/>
      <c r="H22" s="103">
        <v>17758</v>
      </c>
      <c r="I22" s="108">
        <v>17758</v>
      </c>
    </row>
    <row r="23" spans="2:9" ht="13.5">
      <c r="B23" s="105"/>
      <c r="C23" s="106"/>
      <c r="D23" s="113"/>
      <c r="E23" s="107"/>
      <c r="F23" s="218"/>
      <c r="G23" s="219"/>
      <c r="H23" s="103"/>
      <c r="I23" s="106"/>
    </row>
    <row r="24" spans="2:9" ht="13.5">
      <c r="B24" s="105"/>
      <c r="C24" s="106"/>
      <c r="D24" s="103"/>
      <c r="E24" s="107"/>
      <c r="F24" s="218"/>
      <c r="G24" s="219"/>
      <c r="H24" s="103"/>
      <c r="I24" s="106"/>
    </row>
    <row r="25" spans="2:9" ht="13.5">
      <c r="B25" s="105"/>
      <c r="C25" s="106"/>
      <c r="D25" s="103"/>
      <c r="E25" s="107"/>
      <c r="F25" s="218" t="s">
        <v>94</v>
      </c>
      <c r="G25" s="219"/>
      <c r="H25" s="103">
        <f>H26+H27+H28</f>
        <v>13486</v>
      </c>
      <c r="I25" s="103">
        <f>I26+I27+I28</f>
        <v>16316</v>
      </c>
    </row>
    <row r="26" spans="2:9" ht="13.5">
      <c r="B26" s="114"/>
      <c r="C26" s="115"/>
      <c r="D26" s="103"/>
      <c r="E26" s="220"/>
      <c r="F26" s="218" t="s">
        <v>95</v>
      </c>
      <c r="G26" s="219"/>
      <c r="H26" s="103"/>
      <c r="I26" s="103">
        <v>12344</v>
      </c>
    </row>
    <row r="27" spans="2:9" ht="13.5">
      <c r="B27" s="114"/>
      <c r="C27" s="115"/>
      <c r="D27" s="103"/>
      <c r="E27" s="220"/>
      <c r="F27" s="218" t="s">
        <v>96</v>
      </c>
      <c r="G27" s="219"/>
      <c r="H27" s="103">
        <v>-3205</v>
      </c>
      <c r="I27" s="103"/>
    </row>
    <row r="28" spans="2:9" ht="13.5">
      <c r="B28" s="215"/>
      <c r="C28" s="216"/>
      <c r="D28" s="103"/>
      <c r="E28" s="104"/>
      <c r="F28" s="218" t="s">
        <v>14</v>
      </c>
      <c r="G28" s="219"/>
      <c r="H28" s="103">
        <v>16691</v>
      </c>
      <c r="I28" s="103">
        <v>3972</v>
      </c>
    </row>
    <row r="29" spans="2:9" ht="14.25" thickBot="1">
      <c r="B29" s="105"/>
      <c r="C29" s="106"/>
      <c r="D29" s="103"/>
      <c r="E29" s="107"/>
      <c r="F29" s="212"/>
      <c r="G29" s="213"/>
      <c r="H29" s="116"/>
      <c r="I29" s="117"/>
    </row>
    <row r="30" spans="2:9" ht="13.5">
      <c r="B30" s="105"/>
      <c r="C30" s="106"/>
      <c r="D30" s="103"/>
      <c r="E30" s="107"/>
      <c r="F30" s="212" t="s">
        <v>16</v>
      </c>
      <c r="G30" s="214"/>
      <c r="H30" s="112">
        <f>H21+H25</f>
        <v>31244</v>
      </c>
      <c r="I30" s="112">
        <f>I21+I25</f>
        <v>34074</v>
      </c>
    </row>
    <row r="31" spans="2:9" ht="14.25" thickBot="1">
      <c r="B31" s="215"/>
      <c r="C31" s="216"/>
      <c r="D31" s="116"/>
      <c r="E31" s="100"/>
      <c r="F31" s="215"/>
      <c r="G31" s="217"/>
      <c r="H31" s="116"/>
      <c r="I31" s="118"/>
    </row>
    <row r="32" spans="2:9" ht="14.25" thickBot="1">
      <c r="B32" s="212" t="s">
        <v>15</v>
      </c>
      <c r="C32" s="213"/>
      <c r="D32" s="119">
        <f>D10+D12+D16+D17</f>
        <v>160358</v>
      </c>
      <c r="E32" s="119">
        <f>E10+E12+E16+E17</f>
        <v>42765</v>
      </c>
      <c r="F32" s="212" t="s">
        <v>33</v>
      </c>
      <c r="G32" s="214"/>
      <c r="H32" s="119">
        <f>+H18+H30</f>
        <v>160358</v>
      </c>
      <c r="I32" s="119">
        <f>+I18+I30</f>
        <v>42765</v>
      </c>
    </row>
    <row r="33" spans="2:9" ht="14.25" thickTop="1">
      <c r="B33" s="215"/>
      <c r="C33" s="216"/>
      <c r="D33" s="103"/>
      <c r="E33" s="104"/>
      <c r="F33" s="215"/>
      <c r="G33" s="217"/>
      <c r="H33" s="120"/>
      <c r="I33" s="109"/>
    </row>
    <row r="34" spans="2:9" ht="13.5">
      <c r="B34" s="215" t="s">
        <v>97</v>
      </c>
      <c r="C34" s="216"/>
      <c r="D34" s="103">
        <v>247710</v>
      </c>
      <c r="E34" s="103">
        <v>56050</v>
      </c>
      <c r="F34" s="215" t="s">
        <v>98</v>
      </c>
      <c r="G34" s="217"/>
      <c r="H34" s="103">
        <v>247710</v>
      </c>
      <c r="I34" s="103">
        <v>56050</v>
      </c>
    </row>
    <row r="35" spans="2:9" ht="14.25" thickBot="1">
      <c r="B35" s="206"/>
      <c r="C35" s="210"/>
      <c r="D35" s="116"/>
      <c r="E35" s="121"/>
      <c r="F35" s="206"/>
      <c r="G35" s="207"/>
      <c r="H35" s="122"/>
      <c r="I35" s="123"/>
    </row>
    <row r="36" spans="2:9" ht="12.75">
      <c r="B36" s="8"/>
      <c r="C36" s="191"/>
      <c r="D36" s="211"/>
      <c r="E36" s="191"/>
      <c r="F36" s="191"/>
      <c r="G36" s="54"/>
      <c r="H36" s="54"/>
      <c r="I36" s="54"/>
    </row>
    <row r="37" spans="2:9" ht="12.75">
      <c r="B37" s="8"/>
      <c r="C37" s="171"/>
      <c r="D37" s="171"/>
      <c r="E37" s="171"/>
      <c r="F37" s="171"/>
      <c r="G37" s="172"/>
      <c r="H37" s="172"/>
      <c r="I37" s="172"/>
    </row>
    <row r="38" spans="2:9" ht="12.75">
      <c r="B38" s="8"/>
      <c r="C38" s="171"/>
      <c r="D38" s="171"/>
      <c r="E38" s="171"/>
      <c r="F38" s="171"/>
      <c r="G38" s="172"/>
      <c r="H38" s="172"/>
      <c r="I38" s="172"/>
    </row>
    <row r="39" spans="2:10" ht="12.75">
      <c r="B39" s="13" t="s">
        <v>17</v>
      </c>
      <c r="G39" s="201" t="s">
        <v>18</v>
      </c>
      <c r="H39" s="201"/>
      <c r="I39" s="201"/>
      <c r="J39" s="201"/>
    </row>
    <row r="40" spans="2:10" ht="12.75">
      <c r="B40" s="14" t="s">
        <v>19</v>
      </c>
      <c r="G40" s="184" t="s">
        <v>20</v>
      </c>
      <c r="H40" s="184"/>
      <c r="I40" s="184"/>
      <c r="J40" s="184"/>
    </row>
    <row r="41" spans="2:10" ht="13.5">
      <c r="B41" s="13" t="s">
        <v>82</v>
      </c>
      <c r="G41" s="200" t="s">
        <v>21</v>
      </c>
      <c r="H41" s="200"/>
      <c r="I41" s="200"/>
      <c r="J41" s="200"/>
    </row>
    <row r="42" spans="7:10" ht="13.5">
      <c r="G42" s="200" t="s">
        <v>34</v>
      </c>
      <c r="H42" s="200"/>
      <c r="I42" s="200"/>
      <c r="J42" s="200"/>
    </row>
  </sheetData>
  <sheetProtection/>
  <mergeCells count="51">
    <mergeCell ref="B2:I2"/>
    <mergeCell ref="B4:I4"/>
    <mergeCell ref="B5:I5"/>
    <mergeCell ref="B8:C9"/>
    <mergeCell ref="F8:G9"/>
    <mergeCell ref="B10:C10"/>
    <mergeCell ref="F10:G10"/>
    <mergeCell ref="B11:C11"/>
    <mergeCell ref="F11:G11"/>
    <mergeCell ref="B12:C12"/>
    <mergeCell ref="F12:G12"/>
    <mergeCell ref="F13:G13"/>
    <mergeCell ref="F14:G14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F21:G21"/>
    <mergeCell ref="F22:G22"/>
    <mergeCell ref="F23:G23"/>
    <mergeCell ref="F24:G24"/>
    <mergeCell ref="F25:G25"/>
    <mergeCell ref="E26:E27"/>
    <mergeCell ref="F26:G26"/>
    <mergeCell ref="F27:G27"/>
    <mergeCell ref="B28:C28"/>
    <mergeCell ref="F28:G28"/>
    <mergeCell ref="F29:G29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G39:J39"/>
    <mergeCell ref="G40:J40"/>
    <mergeCell ref="G41:J41"/>
    <mergeCell ref="G42:J42"/>
    <mergeCell ref="B35:C35"/>
    <mergeCell ref="F35:G35"/>
    <mergeCell ref="C36:F36"/>
  </mergeCells>
  <printOptions/>
  <pageMargins left="0.7" right="0.7" top="0.75" bottom="0.75" header="0.3" footer="0.3"/>
  <pageSetup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1">
      <selection activeCell="C6" sqref="C6:E7"/>
    </sheetView>
  </sheetViews>
  <sheetFormatPr defaultColWidth="11.421875" defaultRowHeight="12.75"/>
  <cols>
    <col min="1" max="1" width="6.140625" style="0" customWidth="1"/>
    <col min="2" max="2" width="3.00390625" style="0" customWidth="1"/>
    <col min="3" max="3" width="38.140625" style="0" customWidth="1"/>
    <col min="4" max="5" width="17.140625" style="0" customWidth="1"/>
  </cols>
  <sheetData>
    <row r="1" ht="12.75">
      <c r="E1" s="92" t="s">
        <v>150</v>
      </c>
    </row>
    <row r="2" ht="12.75">
      <c r="B2" s="15"/>
    </row>
    <row r="3" ht="12.75">
      <c r="B3" s="15"/>
    </row>
    <row r="4" ht="12.75">
      <c r="B4" s="15"/>
    </row>
    <row r="5" ht="13.5" customHeight="1">
      <c r="B5" s="16"/>
    </row>
    <row r="6" spans="2:5" ht="13.5" customHeight="1">
      <c r="B6" s="16"/>
      <c r="C6" s="173" t="s">
        <v>32</v>
      </c>
      <c r="D6" s="173"/>
      <c r="E6" s="173"/>
    </row>
    <row r="7" spans="2:5" ht="13.5" customHeight="1">
      <c r="B7" s="16"/>
      <c r="C7" s="174" t="s">
        <v>103</v>
      </c>
      <c r="D7" s="174"/>
      <c r="E7" s="174"/>
    </row>
    <row r="8" spans="2:5" ht="13.5" customHeight="1">
      <c r="B8" s="16"/>
      <c r="C8" s="170"/>
      <c r="D8" s="170"/>
      <c r="E8" s="170"/>
    </row>
    <row r="9" spans="2:5" ht="13.5" customHeight="1">
      <c r="B9" s="16"/>
      <c r="C9" s="170"/>
      <c r="D9" s="170"/>
      <c r="E9" s="170"/>
    </row>
    <row r="10" spans="2:5" ht="13.5" customHeight="1">
      <c r="B10" s="16"/>
      <c r="C10" s="170"/>
      <c r="D10" s="170"/>
      <c r="E10" s="170"/>
    </row>
    <row r="11" spans="2:5" ht="13.5" customHeight="1">
      <c r="B11" s="16"/>
      <c r="C11" s="170"/>
      <c r="D11" s="170"/>
      <c r="E11" s="170"/>
    </row>
    <row r="12" ht="13.5" customHeight="1" thickBot="1">
      <c r="B12" s="16"/>
    </row>
    <row r="13" spans="3:5" ht="13.5" customHeight="1">
      <c r="C13" s="20" t="s">
        <v>22</v>
      </c>
      <c r="D13" s="21" t="s">
        <v>1</v>
      </c>
      <c r="E13" s="21" t="s">
        <v>23</v>
      </c>
    </row>
    <row r="14" spans="3:5" ht="13.5" customHeight="1" thickBot="1">
      <c r="C14" s="17"/>
      <c r="D14" s="99" t="s">
        <v>4</v>
      </c>
      <c r="E14" s="99" t="s">
        <v>4</v>
      </c>
    </row>
    <row r="15" spans="3:5" ht="13.5" customHeight="1">
      <c r="C15" s="124"/>
      <c r="D15" s="12"/>
      <c r="E15" s="104"/>
    </row>
    <row r="16" spans="3:5" ht="13.5" customHeight="1">
      <c r="C16" s="125" t="s">
        <v>99</v>
      </c>
      <c r="D16" s="103">
        <v>333252</v>
      </c>
      <c r="E16" s="103">
        <v>302453</v>
      </c>
    </row>
    <row r="17" spans="3:5" ht="13.5" customHeight="1">
      <c r="C17" s="125"/>
      <c r="D17" s="126"/>
      <c r="E17" s="104"/>
    </row>
    <row r="18" spans="3:5" ht="13.5" customHeight="1">
      <c r="C18" s="125" t="s">
        <v>100</v>
      </c>
      <c r="D18" s="103">
        <v>-316561</v>
      </c>
      <c r="E18" s="103">
        <v>-298481</v>
      </c>
    </row>
    <row r="19" spans="3:5" ht="13.5" customHeight="1">
      <c r="C19" s="124"/>
      <c r="D19" s="103"/>
      <c r="E19" s="104"/>
    </row>
    <row r="20" spans="3:5" ht="13.5" customHeight="1">
      <c r="C20" s="124" t="s">
        <v>101</v>
      </c>
      <c r="D20" s="112">
        <f>D16+D18</f>
        <v>16691</v>
      </c>
      <c r="E20" s="112">
        <f>E16+E18</f>
        <v>3972</v>
      </c>
    </row>
    <row r="21" spans="3:5" ht="13.5" customHeight="1">
      <c r="C21" s="125"/>
      <c r="D21" s="103"/>
      <c r="E21" s="104"/>
    </row>
    <row r="22" spans="3:5" ht="13.5" customHeight="1">
      <c r="C22" s="125"/>
      <c r="D22" s="103"/>
      <c r="E22" s="104"/>
    </row>
    <row r="23" spans="3:5" ht="13.5" customHeight="1" thickBot="1">
      <c r="C23" s="125"/>
      <c r="D23" s="116"/>
      <c r="E23" s="104"/>
    </row>
    <row r="24" spans="3:5" ht="13.5" customHeight="1" thickBot="1">
      <c r="C24" s="124" t="s">
        <v>102</v>
      </c>
      <c r="D24" s="119">
        <f>D20</f>
        <v>16691</v>
      </c>
      <c r="E24" s="127">
        <f>E20</f>
        <v>3972</v>
      </c>
    </row>
    <row r="25" spans="3:5" ht="13.5" customHeight="1" thickTop="1">
      <c r="C25" s="125"/>
      <c r="D25" s="103"/>
      <c r="E25" s="104"/>
    </row>
    <row r="26" spans="3:5" ht="13.5" customHeight="1" thickBot="1">
      <c r="C26" s="118"/>
      <c r="D26" s="116"/>
      <c r="E26" s="121"/>
    </row>
    <row r="27" ht="13.5" customHeight="1">
      <c r="B27" s="15"/>
    </row>
    <row r="28" ht="13.5" customHeight="1">
      <c r="B28" s="15"/>
    </row>
    <row r="29" ht="13.5" customHeight="1">
      <c r="B29" s="15"/>
    </row>
    <row r="32" spans="3:7" ht="12.75">
      <c r="C32" s="13" t="s">
        <v>17</v>
      </c>
      <c r="D32" s="201" t="s">
        <v>18</v>
      </c>
      <c r="E32" s="201"/>
      <c r="F32" s="201"/>
      <c r="G32" s="201"/>
    </row>
    <row r="33" spans="3:7" ht="12.75">
      <c r="C33" s="14" t="s">
        <v>19</v>
      </c>
      <c r="D33" s="184" t="s">
        <v>20</v>
      </c>
      <c r="E33" s="184"/>
      <c r="F33" s="184"/>
      <c r="G33" s="184"/>
    </row>
    <row r="34" spans="3:7" ht="13.5">
      <c r="C34" s="13" t="s">
        <v>82</v>
      </c>
      <c r="D34" s="200" t="s">
        <v>21</v>
      </c>
      <c r="E34" s="200"/>
      <c r="F34" s="200"/>
      <c r="G34" s="200"/>
    </row>
    <row r="35" spans="4:7" ht="13.5">
      <c r="D35" s="200" t="s">
        <v>34</v>
      </c>
      <c r="E35" s="200"/>
      <c r="F35" s="200"/>
      <c r="G35" s="200"/>
    </row>
  </sheetData>
  <sheetProtection/>
  <mergeCells count="6">
    <mergeCell ref="D34:G34"/>
    <mergeCell ref="D35:G35"/>
    <mergeCell ref="C6:E6"/>
    <mergeCell ref="C7:E7"/>
    <mergeCell ref="D32:G32"/>
    <mergeCell ref="D33:G33"/>
  </mergeCells>
  <printOptions/>
  <pageMargins left="0.7" right="0.7" top="0.75" bottom="0.75" header="0.3" footer="0.3"/>
  <pageSetup orientation="portrait" paperSize="9" scale="94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4">
      <selection activeCell="J21" sqref="J21"/>
    </sheetView>
  </sheetViews>
  <sheetFormatPr defaultColWidth="11.421875" defaultRowHeight="12.75"/>
  <cols>
    <col min="1" max="1" width="7.57421875" style="0" customWidth="1"/>
    <col min="2" max="2" width="8.28125" style="0" customWidth="1"/>
    <col min="3" max="3" width="41.7109375" style="0" customWidth="1"/>
    <col min="4" max="4" width="14.00390625" style="0" customWidth="1"/>
    <col min="5" max="5" width="14.140625" style="0" customWidth="1"/>
    <col min="6" max="6" width="16.28125" style="0" customWidth="1"/>
    <col min="7" max="7" width="13.7109375" style="0" customWidth="1"/>
  </cols>
  <sheetData>
    <row r="1" spans="2:7" ht="16.5">
      <c r="B1" s="177" t="s">
        <v>105</v>
      </c>
      <c r="C1" s="177"/>
      <c r="D1" s="177"/>
      <c r="E1" s="177"/>
      <c r="F1" s="177"/>
      <c r="G1" s="177"/>
    </row>
    <row r="2" ht="16.5">
      <c r="A2" s="23"/>
    </row>
    <row r="3" spans="1:6" ht="16.5">
      <c r="A3" s="229" t="s">
        <v>146</v>
      </c>
      <c r="B3" s="229"/>
      <c r="C3" s="229"/>
      <c r="D3" s="229"/>
      <c r="E3" s="229"/>
      <c r="F3" s="229"/>
    </row>
    <row r="4" spans="1:6" ht="16.5">
      <c r="A4" s="229" t="s">
        <v>145</v>
      </c>
      <c r="B4" s="229"/>
      <c r="C4" s="229"/>
      <c r="D4" s="229"/>
      <c r="E4" s="229"/>
      <c r="F4" s="229"/>
    </row>
    <row r="5" spans="1:6" ht="13.5">
      <c r="A5" s="173" t="s">
        <v>147</v>
      </c>
      <c r="B5" s="173"/>
      <c r="C5" s="173"/>
      <c r="D5" s="173"/>
      <c r="E5" s="173"/>
      <c r="F5" s="173"/>
    </row>
    <row r="6" spans="1:6" ht="16.5">
      <c r="A6" s="23"/>
      <c r="F6" s="128"/>
    </row>
    <row r="7" ht="17.25" thickBot="1">
      <c r="A7" s="129"/>
    </row>
    <row r="8" spans="1:7" ht="14.25" thickBot="1">
      <c r="A8" s="130"/>
      <c r="B8" s="131"/>
      <c r="C8" s="132" t="s">
        <v>22</v>
      </c>
      <c r="D8" s="133" t="s">
        <v>37</v>
      </c>
      <c r="E8" s="134" t="s">
        <v>38</v>
      </c>
      <c r="F8" s="135"/>
      <c r="G8" s="136" t="s">
        <v>39</v>
      </c>
    </row>
    <row r="9" spans="1:7" ht="14.25" thickBot="1">
      <c r="A9" s="130"/>
      <c r="B9" s="137"/>
      <c r="C9" s="138"/>
      <c r="D9" s="139" t="s">
        <v>4</v>
      </c>
      <c r="E9" s="140" t="s">
        <v>40</v>
      </c>
      <c r="F9" s="140" t="s">
        <v>41</v>
      </c>
      <c r="G9" s="141" t="s">
        <v>4</v>
      </c>
    </row>
    <row r="10" spans="1:9" ht="13.5">
      <c r="A10" s="142"/>
      <c r="B10" s="143">
        <v>1</v>
      </c>
      <c r="C10" s="144" t="s">
        <v>0</v>
      </c>
      <c r="D10" s="145"/>
      <c r="E10" s="145"/>
      <c r="F10" s="145"/>
      <c r="G10" s="146"/>
      <c r="H10" s="173"/>
      <c r="I10" s="173"/>
    </row>
    <row r="11" spans="1:9" ht="13.5">
      <c r="A11" s="142"/>
      <c r="B11" s="147">
        <v>10</v>
      </c>
      <c r="C11" s="148" t="s">
        <v>42</v>
      </c>
      <c r="D11" s="149">
        <f>D12+D13</f>
        <v>1948</v>
      </c>
      <c r="E11" s="149">
        <f>E12+E13</f>
        <v>1821692</v>
      </c>
      <c r="F11" s="149">
        <f>F12+F13</f>
        <v>1816783</v>
      </c>
      <c r="G11" s="150">
        <f>+D11+E11-F11</f>
        <v>6857</v>
      </c>
      <c r="H11" s="174"/>
      <c r="I11" s="174"/>
    </row>
    <row r="12" spans="1:7" ht="13.5">
      <c r="A12" s="151"/>
      <c r="B12" s="152">
        <v>1001</v>
      </c>
      <c r="C12" s="153" t="s">
        <v>43</v>
      </c>
      <c r="D12" s="154">
        <v>520</v>
      </c>
      <c r="E12" s="154">
        <v>1652686</v>
      </c>
      <c r="F12" s="154">
        <v>1652518</v>
      </c>
      <c r="G12" s="155">
        <f>+D12+E12-F12</f>
        <v>688</v>
      </c>
    </row>
    <row r="13" spans="1:7" ht="13.5">
      <c r="A13" s="151"/>
      <c r="B13" s="152">
        <v>1004</v>
      </c>
      <c r="C13" s="153" t="s">
        <v>45</v>
      </c>
      <c r="D13" s="154">
        <v>1428</v>
      </c>
      <c r="E13" s="154">
        <v>169006</v>
      </c>
      <c r="F13" s="154">
        <v>164265</v>
      </c>
      <c r="G13" s="155">
        <f>+D13+E13-F13</f>
        <v>6169</v>
      </c>
    </row>
    <row r="14" spans="1:7" ht="13.5">
      <c r="A14" s="142"/>
      <c r="B14" s="147">
        <v>12</v>
      </c>
      <c r="C14" s="148" t="s">
        <v>106</v>
      </c>
      <c r="D14" s="154">
        <v>0</v>
      </c>
      <c r="E14" s="149">
        <f>E15</f>
        <v>1651978</v>
      </c>
      <c r="F14" s="149">
        <f>F15</f>
        <v>1651978</v>
      </c>
      <c r="G14" s="150">
        <f>+D14+E14-F14</f>
        <v>0</v>
      </c>
    </row>
    <row r="15" spans="1:7" ht="13.5">
      <c r="A15" s="151"/>
      <c r="B15" s="152">
        <v>1201</v>
      </c>
      <c r="C15" s="153" t="s">
        <v>107</v>
      </c>
      <c r="D15" s="154">
        <v>0</v>
      </c>
      <c r="E15" s="154">
        <v>1651978</v>
      </c>
      <c r="F15" s="154">
        <v>1651978</v>
      </c>
      <c r="G15" s="155">
        <f>+D15+E15-F15</f>
        <v>0</v>
      </c>
    </row>
    <row r="16" spans="1:7" ht="13.5">
      <c r="A16" s="151"/>
      <c r="B16" s="152">
        <v>1205</v>
      </c>
      <c r="C16" s="153" t="s">
        <v>108</v>
      </c>
      <c r="D16" s="154"/>
      <c r="E16" s="154">
        <v>708</v>
      </c>
      <c r="F16" s="154">
        <v>708</v>
      </c>
      <c r="G16" s="155"/>
    </row>
    <row r="17" spans="1:7" ht="13.5">
      <c r="A17" s="142"/>
      <c r="B17" s="147">
        <v>16</v>
      </c>
      <c r="C17" s="148" t="s">
        <v>109</v>
      </c>
      <c r="D17" s="149">
        <f>D18+D19</f>
        <v>172781</v>
      </c>
      <c r="E17" s="149">
        <f>E18+E19</f>
        <v>0</v>
      </c>
      <c r="F17" s="149">
        <f>F18+F19</f>
        <v>54000</v>
      </c>
      <c r="G17" s="150">
        <f aca="true" t="shared" si="0" ref="G17:G25">+D17+E17-F17</f>
        <v>118781</v>
      </c>
    </row>
    <row r="18" spans="1:7" ht="13.5">
      <c r="A18" s="151"/>
      <c r="B18" s="152">
        <v>1601</v>
      </c>
      <c r="C18" s="153" t="s">
        <v>110</v>
      </c>
      <c r="D18" s="154">
        <v>172781</v>
      </c>
      <c r="E18" s="154">
        <v>0</v>
      </c>
      <c r="F18" s="154">
        <v>54000</v>
      </c>
      <c r="G18" s="156">
        <f t="shared" si="0"/>
        <v>118781</v>
      </c>
    </row>
    <row r="19" spans="1:7" ht="13.5">
      <c r="A19" s="151"/>
      <c r="B19" s="152">
        <v>1604</v>
      </c>
      <c r="C19" s="153" t="s">
        <v>111</v>
      </c>
      <c r="D19" s="149">
        <v>0</v>
      </c>
      <c r="E19" s="154">
        <v>0</v>
      </c>
      <c r="F19" s="154">
        <v>0</v>
      </c>
      <c r="G19" s="155">
        <f t="shared" si="0"/>
        <v>0</v>
      </c>
    </row>
    <row r="20" spans="1:7" ht="13.5">
      <c r="A20" s="142"/>
      <c r="B20" s="147">
        <v>18</v>
      </c>
      <c r="C20" s="148" t="s">
        <v>112</v>
      </c>
      <c r="D20" s="149">
        <f>+D21+D22+D23</f>
        <v>27341</v>
      </c>
      <c r="E20" s="149">
        <f>+E21+E22+E23</f>
        <v>0</v>
      </c>
      <c r="F20" s="149">
        <f>+F21+F22+F23</f>
        <v>0</v>
      </c>
      <c r="G20" s="150">
        <f t="shared" si="0"/>
        <v>27341</v>
      </c>
    </row>
    <row r="21" spans="1:7" ht="13.5">
      <c r="A21" s="151"/>
      <c r="B21" s="152">
        <v>1801</v>
      </c>
      <c r="C21" s="153" t="s">
        <v>113</v>
      </c>
      <c r="D21" s="154">
        <v>23032</v>
      </c>
      <c r="E21" s="154"/>
      <c r="F21" s="154"/>
      <c r="G21" s="155">
        <f t="shared" si="0"/>
        <v>23032</v>
      </c>
    </row>
    <row r="22" spans="1:7" ht="13.5">
      <c r="A22" s="151"/>
      <c r="B22" s="152">
        <v>1802</v>
      </c>
      <c r="C22" s="153" t="s">
        <v>114</v>
      </c>
      <c r="D22" s="154">
        <v>88050</v>
      </c>
      <c r="E22" s="154">
        <v>0</v>
      </c>
      <c r="F22" s="154"/>
      <c r="G22" s="155">
        <f t="shared" si="0"/>
        <v>88050</v>
      </c>
    </row>
    <row r="23" spans="1:9" ht="13.5">
      <c r="A23" s="151"/>
      <c r="B23" s="152">
        <v>1809</v>
      </c>
      <c r="C23" s="153" t="s">
        <v>115</v>
      </c>
      <c r="D23" s="154">
        <v>-83741</v>
      </c>
      <c r="E23" s="154"/>
      <c r="F23" s="154">
        <v>0</v>
      </c>
      <c r="G23" s="155">
        <f t="shared" si="0"/>
        <v>-83741</v>
      </c>
      <c r="I23" s="39"/>
    </row>
    <row r="24" spans="1:9" ht="13.5">
      <c r="A24" s="142"/>
      <c r="B24" s="147">
        <v>19</v>
      </c>
      <c r="C24" s="148" t="s">
        <v>116</v>
      </c>
      <c r="D24" s="149">
        <f>D25</f>
        <v>2460</v>
      </c>
      <c r="E24" s="149">
        <f>E25</f>
        <v>13940</v>
      </c>
      <c r="F24" s="149">
        <f>F25</f>
        <v>9021</v>
      </c>
      <c r="G24" s="150">
        <f t="shared" si="0"/>
        <v>7379</v>
      </c>
      <c r="I24" s="39"/>
    </row>
    <row r="25" spans="1:9" ht="13.5">
      <c r="A25" s="151"/>
      <c r="B25" s="152">
        <v>1907</v>
      </c>
      <c r="C25" s="153" t="s">
        <v>117</v>
      </c>
      <c r="D25" s="154">
        <v>2460</v>
      </c>
      <c r="E25" s="154">
        <v>13940</v>
      </c>
      <c r="F25" s="154">
        <v>9021</v>
      </c>
      <c r="G25" s="155">
        <f t="shared" si="0"/>
        <v>7379</v>
      </c>
      <c r="I25" s="39"/>
    </row>
    <row r="26" spans="1:9" ht="13.5">
      <c r="A26" s="142"/>
      <c r="B26" s="147">
        <v>2</v>
      </c>
      <c r="C26" s="148" t="s">
        <v>48</v>
      </c>
      <c r="D26" s="157"/>
      <c r="E26" s="157"/>
      <c r="F26" s="157"/>
      <c r="G26" s="158"/>
      <c r="I26" s="39" t="s">
        <v>74</v>
      </c>
    </row>
    <row r="27" spans="1:7" ht="13.5">
      <c r="A27" s="142"/>
      <c r="B27" s="147">
        <v>20</v>
      </c>
      <c r="C27" s="148" t="s">
        <v>118</v>
      </c>
      <c r="D27" s="149">
        <f>D28+D29+D30+D31</f>
        <v>-14005</v>
      </c>
      <c r="E27" s="149">
        <f>+E28+E29+E30+E31</f>
        <v>274348</v>
      </c>
      <c r="F27" s="149">
        <f>+F28+F29+F30+F31</f>
        <v>267485</v>
      </c>
      <c r="G27" s="150">
        <f aca="true" t="shared" si="1" ref="G27:G35">+D27+E27-F27</f>
        <v>-7142</v>
      </c>
    </row>
    <row r="28" spans="1:9" ht="13.5">
      <c r="A28" s="151"/>
      <c r="B28" s="152">
        <v>2001</v>
      </c>
      <c r="C28" s="153" t="s">
        <v>119</v>
      </c>
      <c r="D28" s="154">
        <v>-1483</v>
      </c>
      <c r="E28" s="154">
        <v>5045</v>
      </c>
      <c r="F28" s="154">
        <v>5298</v>
      </c>
      <c r="G28" s="155">
        <f t="shared" si="1"/>
        <v>-1736</v>
      </c>
      <c r="I28" s="39"/>
    </row>
    <row r="29" spans="1:9" ht="13.5">
      <c r="A29" s="151"/>
      <c r="B29" s="152">
        <v>2002</v>
      </c>
      <c r="C29" s="153" t="s">
        <v>120</v>
      </c>
      <c r="D29" s="154">
        <v>-2417</v>
      </c>
      <c r="E29" s="154">
        <v>8094</v>
      </c>
      <c r="F29" s="154">
        <v>8455</v>
      </c>
      <c r="G29" s="155">
        <f t="shared" si="1"/>
        <v>-2778</v>
      </c>
      <c r="I29" s="39"/>
    </row>
    <row r="30" spans="1:7" ht="13.5">
      <c r="A30" s="151"/>
      <c r="B30" s="152">
        <v>2003</v>
      </c>
      <c r="C30" s="153" t="s">
        <v>121</v>
      </c>
      <c r="D30" s="154">
        <v>-7645</v>
      </c>
      <c r="E30" s="154">
        <v>55436</v>
      </c>
      <c r="F30" s="154">
        <v>50419</v>
      </c>
      <c r="G30" s="155">
        <f t="shared" si="1"/>
        <v>-2628</v>
      </c>
    </row>
    <row r="31" spans="1:7" ht="13.5">
      <c r="A31" s="151"/>
      <c r="B31" s="152">
        <v>2009</v>
      </c>
      <c r="C31" s="153" t="s">
        <v>122</v>
      </c>
      <c r="D31" s="154">
        <v>-2460</v>
      </c>
      <c r="E31" s="154">
        <v>205773</v>
      </c>
      <c r="F31" s="154">
        <v>203313</v>
      </c>
      <c r="G31" s="155">
        <f t="shared" si="1"/>
        <v>0</v>
      </c>
    </row>
    <row r="32" spans="1:7" ht="13.5">
      <c r="A32" s="142"/>
      <c r="B32" s="159">
        <v>22</v>
      </c>
      <c r="C32" s="160" t="s">
        <v>123</v>
      </c>
      <c r="D32" s="161">
        <f>D33</f>
        <v>-127425</v>
      </c>
      <c r="E32" s="161">
        <f>E33</f>
        <v>1372726</v>
      </c>
      <c r="F32" s="161">
        <f>F33</f>
        <v>1318726</v>
      </c>
      <c r="G32" s="150">
        <f t="shared" si="1"/>
        <v>-73425</v>
      </c>
    </row>
    <row r="33" spans="1:7" ht="13.5">
      <c r="A33" s="151"/>
      <c r="B33" s="152">
        <v>2205</v>
      </c>
      <c r="C33" s="153" t="s">
        <v>124</v>
      </c>
      <c r="D33" s="154">
        <v>-127425</v>
      </c>
      <c r="E33" s="154">
        <v>1372726</v>
      </c>
      <c r="F33" s="154">
        <v>1318726</v>
      </c>
      <c r="G33" s="162">
        <f t="shared" si="1"/>
        <v>-73425</v>
      </c>
    </row>
    <row r="34" spans="1:7" ht="13.5">
      <c r="A34" s="151"/>
      <c r="B34" s="152">
        <v>2206</v>
      </c>
      <c r="C34" s="153" t="s">
        <v>125</v>
      </c>
      <c r="D34" s="154">
        <v>0</v>
      </c>
      <c r="E34" s="154">
        <v>708</v>
      </c>
      <c r="F34" s="154">
        <v>708</v>
      </c>
      <c r="G34" s="162">
        <f t="shared" si="1"/>
        <v>0</v>
      </c>
    </row>
    <row r="35" spans="1:9" ht="13.5">
      <c r="A35" s="151"/>
      <c r="B35" s="152">
        <v>2207</v>
      </c>
      <c r="C35" s="153" t="s">
        <v>126</v>
      </c>
      <c r="D35" s="154">
        <v>0</v>
      </c>
      <c r="E35" s="154">
        <v>0</v>
      </c>
      <c r="F35" s="154">
        <v>0</v>
      </c>
      <c r="G35" s="162">
        <f t="shared" si="1"/>
        <v>0</v>
      </c>
      <c r="I35" s="19"/>
    </row>
    <row r="36" spans="1:9" ht="13.5">
      <c r="A36" s="142"/>
      <c r="B36" s="147">
        <v>28</v>
      </c>
      <c r="C36" s="148" t="s">
        <v>127</v>
      </c>
      <c r="D36" s="149">
        <f>+D37</f>
        <v>-3191</v>
      </c>
      <c r="E36" s="149">
        <f>+E37</f>
        <v>0</v>
      </c>
      <c r="F36" s="149">
        <f>F37</f>
        <v>0</v>
      </c>
      <c r="G36" s="150">
        <f>+D36+E36-F36</f>
        <v>-3191</v>
      </c>
      <c r="I36" s="19"/>
    </row>
    <row r="37" spans="1:7" ht="13.5">
      <c r="A37" s="151"/>
      <c r="B37" s="152">
        <v>2801</v>
      </c>
      <c r="C37" s="153" t="s">
        <v>128</v>
      </c>
      <c r="D37" s="154">
        <v>-3191</v>
      </c>
      <c r="E37" s="154">
        <v>0</v>
      </c>
      <c r="F37" s="154">
        <v>0</v>
      </c>
      <c r="G37" s="155">
        <f>+D37+E37-F37</f>
        <v>-3191</v>
      </c>
    </row>
    <row r="38" spans="1:7" ht="13.5">
      <c r="A38" s="151"/>
      <c r="B38" s="152">
        <v>2809</v>
      </c>
      <c r="C38" s="153" t="s">
        <v>129</v>
      </c>
      <c r="D38" s="154">
        <v>0</v>
      </c>
      <c r="E38" s="154">
        <v>0</v>
      </c>
      <c r="F38" s="154">
        <v>0</v>
      </c>
      <c r="G38" s="155">
        <f>+D38+E38-F38</f>
        <v>0</v>
      </c>
    </row>
    <row r="39" spans="1:7" ht="13.5">
      <c r="A39" s="151"/>
      <c r="B39" s="147">
        <v>29</v>
      </c>
      <c r="C39" s="148" t="s">
        <v>130</v>
      </c>
      <c r="D39" s="149">
        <v>-45356</v>
      </c>
      <c r="E39" s="149">
        <f>E40+E41</f>
        <v>0</v>
      </c>
      <c r="F39" s="149">
        <f>F40+F41</f>
        <v>0</v>
      </c>
      <c r="G39" s="150">
        <f>+D39+E39-F39</f>
        <v>-45356</v>
      </c>
    </row>
    <row r="40" spans="1:7" ht="13.5">
      <c r="A40" s="151"/>
      <c r="B40" s="152">
        <v>2902</v>
      </c>
      <c r="C40" s="153" t="s">
        <v>131</v>
      </c>
      <c r="D40" s="154">
        <v>0</v>
      </c>
      <c r="E40" s="154">
        <v>0</v>
      </c>
      <c r="F40" s="154">
        <v>0</v>
      </c>
      <c r="G40" s="155">
        <v>0</v>
      </c>
    </row>
    <row r="41" spans="1:7" ht="13.5">
      <c r="A41" s="151"/>
      <c r="B41" s="152">
        <v>2909</v>
      </c>
      <c r="C41" s="153" t="s">
        <v>132</v>
      </c>
      <c r="D41" s="154">
        <v>-45356</v>
      </c>
      <c r="E41" s="154">
        <v>0</v>
      </c>
      <c r="F41" s="154">
        <v>0</v>
      </c>
      <c r="G41" s="162">
        <f>+D41+E41-F41</f>
        <v>-45356</v>
      </c>
    </row>
    <row r="42" spans="1:7" ht="13.5">
      <c r="A42" s="142"/>
      <c r="B42" s="147">
        <v>3</v>
      </c>
      <c r="C42" s="148" t="s">
        <v>51</v>
      </c>
      <c r="D42" s="157"/>
      <c r="E42" s="163"/>
      <c r="F42" s="163"/>
      <c r="G42" s="158"/>
    </row>
    <row r="43" spans="1:7" ht="13.5">
      <c r="A43" s="142"/>
      <c r="B43" s="147">
        <v>37</v>
      </c>
      <c r="C43" s="148" t="s">
        <v>52</v>
      </c>
      <c r="D43" s="149">
        <f>+D44</f>
        <v>-17758</v>
      </c>
      <c r="E43" s="149"/>
      <c r="F43" s="149"/>
      <c r="G43" s="150">
        <f>+D43+E43-F43</f>
        <v>-17758</v>
      </c>
    </row>
    <row r="44" spans="1:7" ht="13.5">
      <c r="A44" s="151"/>
      <c r="B44" s="152">
        <v>3702</v>
      </c>
      <c r="C44" s="153" t="s">
        <v>54</v>
      </c>
      <c r="D44" s="154">
        <v>-17758</v>
      </c>
      <c r="E44" s="154"/>
      <c r="F44" s="154"/>
      <c r="G44" s="155">
        <f>+D44+E44-F44</f>
        <v>-17758</v>
      </c>
    </row>
    <row r="45" spans="1:7" ht="13.5">
      <c r="A45" s="142"/>
      <c r="B45" s="147">
        <v>38</v>
      </c>
      <c r="C45" s="148" t="s">
        <v>56</v>
      </c>
      <c r="D45" s="149">
        <f>+D47+D46</f>
        <v>3205</v>
      </c>
      <c r="E45" s="149"/>
      <c r="F45" s="149"/>
      <c r="G45" s="149">
        <f>+G47+G46</f>
        <v>3205</v>
      </c>
    </row>
    <row r="46" spans="1:9" ht="13.5">
      <c r="A46" s="151"/>
      <c r="B46" s="152">
        <v>3801</v>
      </c>
      <c r="C46" s="153" t="s">
        <v>133</v>
      </c>
      <c r="D46" s="154"/>
      <c r="E46" s="154"/>
      <c r="F46" s="154"/>
      <c r="G46" s="155">
        <f>+D46+E46-F46</f>
        <v>0</v>
      </c>
      <c r="I46" s="39"/>
    </row>
    <row r="47" spans="1:9" ht="13.5">
      <c r="A47" s="151"/>
      <c r="B47" s="152">
        <v>3802</v>
      </c>
      <c r="C47" s="153" t="s">
        <v>134</v>
      </c>
      <c r="D47" s="154">
        <v>3205</v>
      </c>
      <c r="E47" s="154"/>
      <c r="F47" s="154"/>
      <c r="G47" s="155">
        <f>+D47+E47-F47</f>
        <v>3205</v>
      </c>
      <c r="I47" s="53"/>
    </row>
    <row r="48" spans="1:7" ht="13.5">
      <c r="A48" s="142"/>
      <c r="B48" s="147">
        <v>4</v>
      </c>
      <c r="C48" s="148" t="s">
        <v>59</v>
      </c>
      <c r="D48" s="157"/>
      <c r="E48" s="157"/>
      <c r="F48" s="157"/>
      <c r="G48" s="158"/>
    </row>
    <row r="49" spans="1:7" ht="13.5">
      <c r="A49" s="142"/>
      <c r="B49" s="147">
        <v>47</v>
      </c>
      <c r="C49" s="148" t="s">
        <v>62</v>
      </c>
      <c r="D49" s="149">
        <f>+D50+D51+D52+D53+D55</f>
        <v>0</v>
      </c>
      <c r="E49" s="149">
        <f>E50+E51+E52+E53+E55</f>
        <v>316573</v>
      </c>
      <c r="F49" s="149"/>
      <c r="G49" s="150">
        <f>SUM(G50:G55)</f>
        <v>316573</v>
      </c>
    </row>
    <row r="50" spans="1:7" ht="13.5">
      <c r="A50" s="151"/>
      <c r="B50" s="152">
        <v>4701</v>
      </c>
      <c r="C50" s="153" t="s">
        <v>135</v>
      </c>
      <c r="D50" s="154">
        <v>0</v>
      </c>
      <c r="E50" s="154">
        <v>64170</v>
      </c>
      <c r="F50" s="154"/>
      <c r="G50" s="155">
        <f aca="true" t="shared" si="2" ref="G50:G55">+D50+E50-F50</f>
        <v>64170</v>
      </c>
    </row>
    <row r="51" spans="1:7" ht="13.5">
      <c r="A51" s="151"/>
      <c r="B51" s="152">
        <v>4702</v>
      </c>
      <c r="C51" s="153" t="s">
        <v>136</v>
      </c>
      <c r="D51" s="154">
        <v>0</v>
      </c>
      <c r="E51" s="154">
        <v>176158</v>
      </c>
      <c r="F51" s="154"/>
      <c r="G51" s="155">
        <f t="shared" si="2"/>
        <v>176158</v>
      </c>
    </row>
    <row r="52" spans="1:7" ht="13.5">
      <c r="A52" s="151"/>
      <c r="B52" s="152">
        <v>4703</v>
      </c>
      <c r="C52" s="153" t="s">
        <v>137</v>
      </c>
      <c r="D52" s="154">
        <v>0</v>
      </c>
      <c r="E52" s="154">
        <v>8</v>
      </c>
      <c r="F52" s="154"/>
      <c r="G52" s="155">
        <f t="shared" si="2"/>
        <v>8</v>
      </c>
    </row>
    <row r="53" spans="1:9" ht="13.5">
      <c r="A53" s="151"/>
      <c r="B53" s="152">
        <v>4704</v>
      </c>
      <c r="C53" s="153" t="s">
        <v>75</v>
      </c>
      <c r="D53" s="154">
        <v>0</v>
      </c>
      <c r="E53" s="154">
        <v>76237</v>
      </c>
      <c r="F53" s="154"/>
      <c r="G53" s="155">
        <f t="shared" si="2"/>
        <v>76237</v>
      </c>
      <c r="H53" s="53"/>
      <c r="I53" s="53"/>
    </row>
    <row r="54" spans="1:7" ht="13.5">
      <c r="A54" s="151"/>
      <c r="B54" s="152">
        <v>4705</v>
      </c>
      <c r="C54" s="153" t="s">
        <v>138</v>
      </c>
      <c r="D54" s="154">
        <v>0</v>
      </c>
      <c r="E54" s="154">
        <v>0</v>
      </c>
      <c r="F54" s="154"/>
      <c r="G54" s="155">
        <f t="shared" si="2"/>
        <v>0</v>
      </c>
    </row>
    <row r="55" spans="1:7" ht="13.5">
      <c r="A55" s="151"/>
      <c r="B55" s="152">
        <v>4706</v>
      </c>
      <c r="C55" s="153" t="s">
        <v>139</v>
      </c>
      <c r="D55" s="154">
        <v>0</v>
      </c>
      <c r="E55" s="154">
        <v>0</v>
      </c>
      <c r="F55" s="154"/>
      <c r="G55" s="155">
        <f t="shared" si="2"/>
        <v>0</v>
      </c>
    </row>
    <row r="56" spans="1:7" ht="13.5">
      <c r="A56" s="142"/>
      <c r="B56" s="147">
        <v>5</v>
      </c>
      <c r="C56" s="148" t="s">
        <v>63</v>
      </c>
      <c r="D56" s="157"/>
      <c r="E56" s="154"/>
      <c r="F56" s="154"/>
      <c r="G56" s="155"/>
    </row>
    <row r="57" spans="1:7" ht="13.5">
      <c r="A57" s="142"/>
      <c r="B57" s="147">
        <v>50</v>
      </c>
      <c r="C57" s="148" t="s">
        <v>64</v>
      </c>
      <c r="D57" s="149">
        <f>D58</f>
        <v>0</v>
      </c>
      <c r="E57" s="149">
        <f>+E58</f>
        <v>0</v>
      </c>
      <c r="F57" s="149">
        <f>+F58</f>
        <v>333252</v>
      </c>
      <c r="G57" s="150">
        <f>D57+E57-F57</f>
        <v>-333252</v>
      </c>
    </row>
    <row r="58" spans="1:7" ht="13.5">
      <c r="A58" s="151"/>
      <c r="B58" s="152">
        <v>5002</v>
      </c>
      <c r="C58" s="153" t="s">
        <v>140</v>
      </c>
      <c r="D58" s="154">
        <v>0</v>
      </c>
      <c r="E58" s="154">
        <v>0</v>
      </c>
      <c r="F58" s="154">
        <v>333252</v>
      </c>
      <c r="G58" s="155">
        <f>+D58+E58-F58</f>
        <v>-333252</v>
      </c>
    </row>
    <row r="59" spans="1:7" ht="13.5">
      <c r="A59" s="142"/>
      <c r="B59" s="147">
        <v>57</v>
      </c>
      <c r="C59" s="148" t="s">
        <v>67</v>
      </c>
      <c r="D59" s="149">
        <f>D60</f>
        <v>0</v>
      </c>
      <c r="E59" s="149"/>
      <c r="F59" s="149">
        <f>F60</f>
        <v>12</v>
      </c>
      <c r="G59" s="149">
        <f>G60</f>
        <v>-12</v>
      </c>
    </row>
    <row r="60" spans="1:7" ht="13.5">
      <c r="A60" s="151"/>
      <c r="B60" s="152">
        <v>5705</v>
      </c>
      <c r="C60" s="153" t="s">
        <v>141</v>
      </c>
      <c r="D60" s="154">
        <v>0</v>
      </c>
      <c r="E60" s="154"/>
      <c r="F60" s="154">
        <v>12</v>
      </c>
      <c r="G60" s="155">
        <f>+D60+E60-F60</f>
        <v>-12</v>
      </c>
    </row>
    <row r="61" spans="1:7" ht="13.5">
      <c r="A61" s="142"/>
      <c r="B61" s="147">
        <v>82</v>
      </c>
      <c r="C61" s="148" t="s">
        <v>142</v>
      </c>
      <c r="D61" s="149">
        <f>D62</f>
        <v>-274195</v>
      </c>
      <c r="E61" s="149">
        <f>E62</f>
        <v>59129</v>
      </c>
      <c r="F61" s="150">
        <f>F62</f>
        <v>32644</v>
      </c>
      <c r="G61" s="149">
        <f>G62</f>
        <v>-247710</v>
      </c>
    </row>
    <row r="62" spans="1:7" ht="13.5">
      <c r="A62" s="151"/>
      <c r="B62" s="152">
        <v>8203</v>
      </c>
      <c r="C62" s="153" t="s">
        <v>143</v>
      </c>
      <c r="D62" s="154">
        <v>-274195</v>
      </c>
      <c r="E62" s="154">
        <v>59129</v>
      </c>
      <c r="F62" s="155">
        <v>32644</v>
      </c>
      <c r="G62" s="154">
        <f>D62+E62-F62</f>
        <v>-247710</v>
      </c>
    </row>
    <row r="63" spans="1:7" ht="14.25" thickBot="1">
      <c r="A63" s="142"/>
      <c r="B63" s="147">
        <v>83</v>
      </c>
      <c r="C63" s="148" t="s">
        <v>144</v>
      </c>
      <c r="D63" s="149">
        <f>D64</f>
        <v>274195</v>
      </c>
      <c r="E63" s="164">
        <f>E64</f>
        <v>32644</v>
      </c>
      <c r="F63" s="150">
        <f>F64</f>
        <v>59129</v>
      </c>
      <c r="G63" s="149">
        <f>G64</f>
        <v>247710</v>
      </c>
    </row>
    <row r="64" spans="1:7" ht="14.25" thickBot="1">
      <c r="A64" s="151"/>
      <c r="B64" s="165">
        <v>8301</v>
      </c>
      <c r="C64" s="166" t="s">
        <v>144</v>
      </c>
      <c r="D64" s="167">
        <v>274195</v>
      </c>
      <c r="E64" s="167">
        <v>32644</v>
      </c>
      <c r="F64" s="168">
        <v>59129</v>
      </c>
      <c r="G64" s="167">
        <f>D64+E64-F64</f>
        <v>247710</v>
      </c>
    </row>
    <row r="65" spans="1:7" ht="13.5">
      <c r="A65" s="26"/>
      <c r="B65" s="26"/>
      <c r="C65" s="27"/>
      <c r="D65" s="28"/>
      <c r="E65" s="28"/>
      <c r="F65" s="28"/>
      <c r="G65" s="28"/>
    </row>
    <row r="66" spans="1:7" ht="13.5">
      <c r="A66" s="26"/>
      <c r="B66" s="26"/>
      <c r="C66" s="27"/>
      <c r="D66" s="28"/>
      <c r="E66" s="28"/>
      <c r="F66" s="28"/>
      <c r="G66" s="28"/>
    </row>
    <row r="67" spans="1:7" ht="13.5">
      <c r="A67" s="26"/>
      <c r="B67" s="26"/>
      <c r="C67" s="27"/>
      <c r="D67" s="28"/>
      <c r="E67" s="28"/>
      <c r="F67" s="28"/>
      <c r="G67" s="28"/>
    </row>
    <row r="68" spans="1:7" ht="13.5">
      <c r="A68" s="26"/>
      <c r="B68" s="26"/>
      <c r="C68" s="27"/>
      <c r="D68" s="28"/>
      <c r="E68" s="28"/>
      <c r="F68" s="28"/>
      <c r="G68" s="28"/>
    </row>
    <row r="69" spans="3:7" ht="12.75">
      <c r="C69" s="13" t="s">
        <v>17</v>
      </c>
      <c r="D69" s="176" t="s">
        <v>18</v>
      </c>
      <c r="E69" s="176"/>
      <c r="F69" s="176"/>
      <c r="G69" s="176"/>
    </row>
    <row r="70" spans="3:7" ht="12.75">
      <c r="C70" s="14" t="s">
        <v>19</v>
      </c>
      <c r="D70" s="175" t="s">
        <v>20</v>
      </c>
      <c r="E70" s="175"/>
      <c r="F70" s="175"/>
      <c r="G70" s="175"/>
    </row>
    <row r="71" spans="3:7" ht="12.75">
      <c r="C71" s="13" t="s">
        <v>82</v>
      </c>
      <c r="D71" s="176" t="s">
        <v>21</v>
      </c>
      <c r="E71" s="176"/>
      <c r="F71" s="176"/>
      <c r="G71" s="176"/>
    </row>
    <row r="72" spans="1:7" ht="16.5">
      <c r="A72" s="169"/>
      <c r="B72" s="169"/>
      <c r="D72" s="176" t="s">
        <v>34</v>
      </c>
      <c r="E72" s="176"/>
      <c r="F72" s="176"/>
      <c r="G72" s="176"/>
    </row>
  </sheetData>
  <sheetProtection/>
  <mergeCells count="10">
    <mergeCell ref="H10:I10"/>
    <mergeCell ref="H11:I11"/>
    <mergeCell ref="D69:G69"/>
    <mergeCell ref="D70:G70"/>
    <mergeCell ref="D71:G71"/>
    <mergeCell ref="D72:G72"/>
    <mergeCell ref="B1:G1"/>
    <mergeCell ref="A3:F3"/>
    <mergeCell ref="A4:F4"/>
    <mergeCell ref="A5:F5"/>
  </mergeCells>
  <printOptions/>
  <pageMargins left="0" right="0" top="0" bottom="0" header="0.31496062992125984" footer="0.31496062992125984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ALFREDO GIL</cp:lastModifiedBy>
  <cp:lastPrinted>2018-04-13T18:32:58Z</cp:lastPrinted>
  <dcterms:created xsi:type="dcterms:W3CDTF">2010-02-18T19:12:02Z</dcterms:created>
  <dcterms:modified xsi:type="dcterms:W3CDTF">2018-04-14T19:59:29Z</dcterms:modified>
  <cp:category/>
  <cp:version/>
  <cp:contentType/>
  <cp:contentStatus/>
</cp:coreProperties>
</file>