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 " sheetId="4" r:id="rId4"/>
    <sheet name="FORMATO &quot;B&quot; AFOCAT" sheetId="5" r:id="rId5"/>
    <sheet name="FORMATO &quot;B.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<sst xmlns="http://schemas.openxmlformats.org/spreadsheetml/2006/main" count="226" uniqueCount="146">
  <si>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</si>
  <si>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</si>
  <si>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</si>
  <si>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</si>
  <si>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</si>
  <si>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</si>
  <si>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</si>
  <si>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</si>
  <si>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</si>
  <si>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</si>
  <si>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</si>
  <si>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</si>
  <si>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</si>
  <si>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</si>
  <si>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</si>
  <si>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</si>
  <si>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</si>
  <si>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</si>
  <si>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</si>
  <si>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</si>
  <si>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</si>
  <si>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</si>
  <si>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</si>
  <si>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</si>
  <si>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</si>
  <si>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</si>
  <si>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</si>
  <si>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</si>
  <si>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</si>
  <si>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</si>
  <si>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</si>
  <si>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</si>
  <si>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</si>
  <si>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</si>
  <si>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</si>
  <si>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</si>
  <si>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</si>
  <si>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</si>
  <si>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</si>
  <si>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</si>
  <si>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</si>
  <si>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</si>
  <si>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</si>
  <si>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</si>
  <si>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</si>
  <si>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</si>
  <si>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</si>
  <si>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</si>
  <si>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</si>
  <si>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</si>
  <si>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</si>
  <si>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</si>
  <si>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</si>
  <si>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</si>
  <si>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</si>
  <si>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</si>
  <si>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</si>
  <si>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</si>
  <si>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</si>
  <si>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</si>
  <si>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</si>
  <si>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</si>
  <si>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</si>
  <si>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</si>
  <si>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</si>
  <si>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</si>
  <si>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</si>
  <si>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</si>
  <si>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</si>
  <si>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</si>
  <si>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</si>
  <si>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</si>
  <si>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</si>
  <si>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</si>
  <si>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</si>
  <si>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</si>
  <si>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</si>
  <si>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</si>
  <si>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</si>
  <si>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</si>
  <si>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</si>
  <si>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</si>
  <si>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</si>
  <si>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20  Tributos por pagar, participaciones y Cuentas por pagar</t>
  </si>
  <si>
    <t>16  Cuentas por Cobrar diversas (neto)</t>
  </si>
  <si>
    <t>28  Otras provisiones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</si>
  <si>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</si>
  <si>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</si>
  <si>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</si>
  <si>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</si>
  <si>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</si>
  <si>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</si>
  <si>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</si>
  <si>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</si>
  <si>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“A” - AFOCAT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</si>
  <si>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</si>
  <si>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</si>
  <si>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</si>
  <si>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</si>
  <si>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</si>
  <si>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</si>
  <si>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</si>
  <si>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</si>
  <si>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</si>
  <si>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</si>
  <si>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</si>
  <si>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</si>
  <si>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</si>
  <si>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</si>
  <si>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</si>
  <si>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</si>
  <si>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</si>
  <si>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</si>
  <si>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</si>
  <si>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</si>
  <si>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</si>
  <si>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</si>
  <si>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</si>
  <si>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</si>
  <si>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</si>
  <si>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</si>
  <si>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</si>
  <si>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</si>
  <si>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</si>
  <si>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</si>
  <si>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</si>
  <si>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</si>
  <si>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</si>
  <si>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</si>
  <si>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</si>
  <si>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</si>
  <si>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</si>
  <si>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</si>
  <si>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</si>
  <si>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</si>
  <si>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EDGAR HERNAN PEREZ BERNILLA</t>
  </si>
  <si>
    <t>RECUPERO DE SINIESTRSO</t>
  </si>
  <si>
    <r>
      <t xml:space="preserve">BALANCE GENERAL AL : </t>
    </r>
    <r>
      <rPr>
        <sz val="10"/>
        <rFont val="Arial Narrow"/>
        <family val="2"/>
      </rPr>
      <t>31 de Marzo  del 2017</t>
    </r>
  </si>
  <si>
    <t>ESTADO DE GANANCIAS Y PERDIDAS AL 31 DE MARZO   DEL 2017</t>
  </si>
  <si>
    <t>Al 31 de Marzo del 2017</t>
  </si>
  <si>
    <t>CUENTAS POR COBRAR RECUPERO DE SINIESTROS</t>
  </si>
  <si>
    <t>BALANCE GENERAL AL : 31 de Marzo  del   2017</t>
  </si>
  <si>
    <t>Al 31 de Marzo   del 2017.</t>
  </si>
  <si>
    <t xml:space="preserve">    FORMA  B :FONDO</t>
  </si>
  <si>
    <t>B/C - AFOCAT</t>
  </si>
  <si>
    <t>FORMA “A” - FONDO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</si>
</sst>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171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0" fontId="9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D43" sqref="D43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74" t="s">
        <v>35</v>
      </c>
      <c r="C1" s="174"/>
      <c r="D1" s="174"/>
      <c r="E1" s="174"/>
      <c r="F1" s="174"/>
      <c r="G1" s="174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65" t="s">
        <v>32</v>
      </c>
      <c r="C5" s="165"/>
      <c r="D5" s="165"/>
      <c r="E5" s="165"/>
      <c r="F5" s="165"/>
      <c r="G5" s="165"/>
    </row>
    <row r="6" spans="2:7" ht="18" customHeight="1">
      <c r="B6" s="165" t="s">
        <v>36</v>
      </c>
      <c r="C6" s="165"/>
      <c r="D6" s="165"/>
      <c r="E6" s="165"/>
      <c r="F6" s="165"/>
      <c r="G6" s="165"/>
    </row>
    <row r="7" spans="2:7" ht="18" customHeight="1">
      <c r="B7" s="165" t="s">
        <v>142</v>
      </c>
      <c r="C7" s="165"/>
      <c r="D7" s="165"/>
      <c r="E7" s="165"/>
      <c r="F7" s="165"/>
      <c r="G7" s="165"/>
    </row>
    <row r="8" ht="18" customHeight="1">
      <c r="B8" s="23"/>
    </row>
    <row r="9" spans="2:9" ht="17.25" thickBot="1">
      <c r="B9" s="25"/>
      <c r="H9" s="165"/>
      <c r="I9" s="165"/>
    </row>
    <row r="10" spans="2:9" ht="14.25" customHeight="1" thickBot="1">
      <c r="B10" s="166"/>
      <c r="C10" s="168" t="s">
        <v>22</v>
      </c>
      <c r="D10" s="89" t="s">
        <v>37</v>
      </c>
      <c r="E10" s="170" t="s">
        <v>38</v>
      </c>
      <c r="F10" s="171"/>
      <c r="G10" s="89" t="s">
        <v>39</v>
      </c>
      <c r="H10" s="172"/>
      <c r="I10" s="172"/>
    </row>
    <row r="11" spans="2:7" ht="27.75" customHeight="1" thickBot="1">
      <c r="B11" s="167"/>
      <c r="C11" s="169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22541</v>
      </c>
      <c r="E13" s="69">
        <f>E16+E14+E15</f>
        <v>388254</v>
      </c>
      <c r="F13" s="69">
        <f>F16+F14+F15</f>
        <v>399089</v>
      </c>
      <c r="G13" s="73">
        <f aca="true" t="shared" si="0" ref="G13:G18">D13+E13-F13</f>
        <v>11706</v>
      </c>
    </row>
    <row r="14" spans="2:7" ht="13.5">
      <c r="B14" s="59">
        <v>1001</v>
      </c>
      <c r="C14" s="64" t="s">
        <v>43</v>
      </c>
      <c r="D14" s="70">
        <v>3992</v>
      </c>
      <c r="E14" s="70">
        <v>60232</v>
      </c>
      <c r="F14" s="70">
        <v>61168</v>
      </c>
      <c r="G14" s="74">
        <f t="shared" si="0"/>
        <v>3056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18549</v>
      </c>
      <c r="E16" s="70">
        <v>328022</v>
      </c>
      <c r="F16" s="70">
        <v>337921</v>
      </c>
      <c r="G16" s="74">
        <f t="shared" si="0"/>
        <v>8650</v>
      </c>
    </row>
    <row r="17" spans="2:7" ht="13.5">
      <c r="B17" s="58">
        <v>15</v>
      </c>
      <c r="C17" s="63" t="s">
        <v>46</v>
      </c>
      <c r="D17" s="69">
        <f>D18</f>
        <v>539119</v>
      </c>
      <c r="E17" s="69">
        <f>E18</f>
        <v>52116</v>
      </c>
      <c r="F17" s="69">
        <f>F18</f>
        <v>1810</v>
      </c>
      <c r="G17" s="73">
        <f t="shared" si="0"/>
        <v>589425</v>
      </c>
    </row>
    <row r="18" spans="2:7" ht="13.5">
      <c r="B18" s="59">
        <v>1501</v>
      </c>
      <c r="C18" s="64" t="s">
        <v>47</v>
      </c>
      <c r="D18" s="70">
        <v>539119</v>
      </c>
      <c r="E18" s="70">
        <v>52116</v>
      </c>
      <c r="F18" s="70">
        <v>1810</v>
      </c>
      <c r="G18" s="74">
        <f t="shared" si="0"/>
        <v>589425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-25719</v>
      </c>
      <c r="E20" s="69">
        <f>E21</f>
        <v>287892</v>
      </c>
      <c r="F20" s="69">
        <f>F21</f>
        <v>287892</v>
      </c>
      <c r="G20" s="73">
        <f>D20-F20+E20</f>
        <v>-25719</v>
      </c>
    </row>
    <row r="21" spans="2:9" ht="13.5" customHeight="1">
      <c r="B21" s="59">
        <v>2601</v>
      </c>
      <c r="C21" s="64" t="s">
        <v>50</v>
      </c>
      <c r="D21" s="70">
        <v>-25719</v>
      </c>
      <c r="E21" s="70">
        <v>287892</v>
      </c>
      <c r="F21" s="70">
        <v>287892</v>
      </c>
      <c r="G21" s="74">
        <f>D21-F21+E21</f>
        <v>-25719</v>
      </c>
      <c r="I21" s="39"/>
    </row>
    <row r="22" spans="2:9" ht="20.25" customHeight="1">
      <c r="B22" s="60">
        <v>27</v>
      </c>
      <c r="C22" s="65" t="s">
        <v>77</v>
      </c>
      <c r="D22" s="69">
        <f>D23</f>
        <v>-34692</v>
      </c>
      <c r="E22" s="69">
        <f>E23</f>
        <v>0</v>
      </c>
      <c r="F22" s="69">
        <f>F23</f>
        <v>4087</v>
      </c>
      <c r="G22" s="73">
        <f>D22-F22+E22</f>
        <v>-38779</v>
      </c>
      <c r="I22" s="39"/>
    </row>
    <row r="23" spans="2:9" ht="13.5" customHeight="1">
      <c r="B23" s="59">
        <v>2701</v>
      </c>
      <c r="C23" s="64" t="s">
        <v>78</v>
      </c>
      <c r="D23" s="70">
        <v>-34692</v>
      </c>
      <c r="E23" s="70"/>
      <c r="F23" s="70">
        <v>4087</v>
      </c>
      <c r="G23" s="74">
        <f>D23-F23+E23</f>
        <v>-38779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734442</v>
      </c>
      <c r="E33" s="69">
        <f>E34</f>
        <v>287892</v>
      </c>
      <c r="F33" s="69">
        <f>F34</f>
        <v>0</v>
      </c>
      <c r="G33" s="99">
        <f>D33+E33-F33</f>
        <v>1022334</v>
      </c>
      <c r="I33" s="19"/>
      <c r="J33" s="19"/>
    </row>
    <row r="34" spans="2:7" ht="13.5">
      <c r="B34" s="59">
        <v>4201</v>
      </c>
      <c r="C34" s="64" t="s">
        <v>61</v>
      </c>
      <c r="D34" s="70">
        <v>734442</v>
      </c>
      <c r="E34" s="70">
        <v>287892</v>
      </c>
      <c r="F34" s="70">
        <v>0</v>
      </c>
      <c r="G34" s="98">
        <f>D34+E34-F34</f>
        <v>1022334</v>
      </c>
    </row>
    <row r="35" spans="2:7" ht="13.5">
      <c r="B35" s="58">
        <v>47</v>
      </c>
      <c r="C35" s="63" t="s">
        <v>62</v>
      </c>
      <c r="D35" s="69">
        <f>D36+D37</f>
        <v>15393</v>
      </c>
      <c r="E35" s="69">
        <f>E36+E37</f>
        <v>5926</v>
      </c>
      <c r="F35" s="69">
        <f>F36+F37</f>
        <v>0</v>
      </c>
      <c r="G35" s="69">
        <f>G36+G37</f>
        <v>21319</v>
      </c>
    </row>
    <row r="36" spans="2:7" ht="13.5">
      <c r="B36" s="59">
        <v>4701</v>
      </c>
      <c r="C36" s="64" t="s">
        <v>80</v>
      </c>
      <c r="D36" s="70">
        <v>10832</v>
      </c>
      <c r="E36" s="70">
        <v>4087</v>
      </c>
      <c r="F36" s="70">
        <v>0</v>
      </c>
      <c r="G36" s="97">
        <f>D36+E36</f>
        <v>14919</v>
      </c>
    </row>
    <row r="37" spans="2:7" ht="13.5">
      <c r="B37" s="59">
        <v>4704</v>
      </c>
      <c r="C37" s="64" t="s">
        <v>75</v>
      </c>
      <c r="D37" s="70">
        <v>4561</v>
      </c>
      <c r="E37" s="70">
        <v>1839</v>
      </c>
      <c r="F37" s="70">
        <v>0</v>
      </c>
      <c r="G37" s="97">
        <f>D37+E37</f>
        <v>6400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-866487</v>
      </c>
      <c r="E39" s="69"/>
      <c r="F39" s="69">
        <f>F40</f>
        <v>326984</v>
      </c>
      <c r="G39" s="73">
        <f>G40+G41</f>
        <v>-1193572</v>
      </c>
    </row>
    <row r="40" spans="2:9" ht="13.5">
      <c r="B40" s="59">
        <v>5005</v>
      </c>
      <c r="C40" s="64" t="s">
        <v>65</v>
      </c>
      <c r="D40" s="70">
        <v>-866487</v>
      </c>
      <c r="E40" s="70"/>
      <c r="F40" s="70">
        <v>326984</v>
      </c>
      <c r="G40" s="74">
        <f>D40-F40</f>
        <v>-1193471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101</v>
      </c>
      <c r="G41" s="74">
        <f>D41-F41</f>
        <v>-101</v>
      </c>
      <c r="I41" s="53"/>
    </row>
    <row r="42" spans="2:7" ht="13.5">
      <c r="B42" s="58">
        <v>57</v>
      </c>
      <c r="C42" s="63" t="s">
        <v>67</v>
      </c>
      <c r="D42" s="69">
        <f>D43</f>
        <v>-3790</v>
      </c>
      <c r="E42" s="70"/>
      <c r="F42" s="69">
        <f>F43</f>
        <v>2117</v>
      </c>
      <c r="G42" s="73">
        <f>G43</f>
        <v>-5907</v>
      </c>
    </row>
    <row r="43" spans="2:7" ht="13.5">
      <c r="B43" s="59">
        <v>5705</v>
      </c>
      <c r="C43" s="64" t="s">
        <v>68</v>
      </c>
      <c r="D43" s="70">
        <v>-3790</v>
      </c>
      <c r="E43" s="70"/>
      <c r="F43" s="70">
        <v>2117</v>
      </c>
      <c r="G43" s="74">
        <f>D43-F43</f>
        <v>-5907</v>
      </c>
    </row>
    <row r="44" spans="2:7" ht="13.5">
      <c r="B44" s="58">
        <v>6</v>
      </c>
      <c r="C44" s="63" t="s">
        <v>69</v>
      </c>
      <c r="D44" s="70"/>
      <c r="E44" s="70"/>
      <c r="F44" s="70" t="s">
        <v>82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64" t="s">
        <v>18</v>
      </c>
      <c r="E52" s="164"/>
      <c r="F52" s="164"/>
      <c r="G52" s="164"/>
    </row>
    <row r="53" spans="3:7" ht="12.75" customHeight="1">
      <c r="C53" s="14" t="s">
        <v>19</v>
      </c>
      <c r="D53" s="173" t="s">
        <v>20</v>
      </c>
      <c r="E53" s="173"/>
      <c r="F53" s="173"/>
      <c r="G53" s="173"/>
    </row>
    <row r="54" spans="3:7" ht="12.75" customHeight="1">
      <c r="C54" s="13" t="s">
        <v>81</v>
      </c>
      <c r="D54" s="164" t="s">
        <v>21</v>
      </c>
      <c r="E54" s="164"/>
      <c r="F54" s="164"/>
      <c r="G54" s="164"/>
    </row>
    <row r="55" spans="4:7" ht="12.75" customHeight="1">
      <c r="D55" s="164" t="s">
        <v>34</v>
      </c>
      <c r="E55" s="164"/>
      <c r="F55" s="164"/>
      <c r="G55" s="164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7">
      <selection activeCell="C29" sqref="C29:F29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9" ht="13.5">
      <c r="B2" s="175" t="s">
        <v>145</v>
      </c>
      <c r="C2" s="175"/>
      <c r="D2" s="175"/>
      <c r="E2" s="175"/>
      <c r="F2" s="175"/>
      <c r="G2" s="175"/>
      <c r="H2" s="175"/>
      <c r="I2" s="175"/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>
      <c r="B7" s="172" t="s">
        <v>32</v>
      </c>
      <c r="C7" s="172"/>
      <c r="D7" s="172"/>
      <c r="E7" s="172"/>
      <c r="F7" s="172"/>
      <c r="G7" s="172"/>
      <c r="H7" s="172"/>
      <c r="I7" s="172"/>
    </row>
    <row r="8" spans="2:9" ht="13.5" customHeight="1">
      <c r="B8" s="172" t="s">
        <v>141</v>
      </c>
      <c r="C8" s="172"/>
      <c r="D8" s="172"/>
      <c r="E8" s="172"/>
      <c r="F8" s="172"/>
      <c r="G8" s="172"/>
      <c r="H8" s="172"/>
      <c r="I8" s="172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80" t="s">
        <v>0</v>
      </c>
      <c r="C11" s="181"/>
      <c r="D11" s="3" t="s">
        <v>1</v>
      </c>
      <c r="E11" s="4" t="s">
        <v>2</v>
      </c>
      <c r="F11" s="180" t="s">
        <v>3</v>
      </c>
      <c r="G11" s="181"/>
      <c r="H11" s="2" t="s">
        <v>1</v>
      </c>
      <c r="I11" s="3" t="s">
        <v>2</v>
      </c>
    </row>
    <row r="12" spans="2:9" ht="13.5" customHeight="1" thickBot="1">
      <c r="B12" s="191"/>
      <c r="C12" s="192"/>
      <c r="D12" s="5" t="s">
        <v>4</v>
      </c>
      <c r="E12" s="6" t="s">
        <v>4</v>
      </c>
      <c r="F12" s="191"/>
      <c r="G12" s="192"/>
      <c r="H12" s="5" t="s">
        <v>4</v>
      </c>
      <c r="I12" s="6" t="s">
        <v>4</v>
      </c>
    </row>
    <row r="13" spans="2:9" ht="13.5" customHeight="1">
      <c r="B13" s="197" t="s">
        <v>5</v>
      </c>
      <c r="C13" s="198"/>
      <c r="D13" s="29">
        <v>11706</v>
      </c>
      <c r="E13" s="94">
        <v>123617</v>
      </c>
      <c r="F13" s="199" t="s">
        <v>6</v>
      </c>
      <c r="G13" s="200"/>
      <c r="H13" s="29">
        <v>25719</v>
      </c>
      <c r="I13" s="30">
        <v>117358</v>
      </c>
    </row>
    <row r="14" spans="2:9" ht="13.5">
      <c r="B14" s="182" t="s">
        <v>7</v>
      </c>
      <c r="C14" s="183"/>
      <c r="D14" s="31">
        <v>589425</v>
      </c>
      <c r="E14" s="95">
        <v>464582</v>
      </c>
      <c r="F14" s="178" t="s">
        <v>76</v>
      </c>
      <c r="G14" s="179"/>
      <c r="H14" s="100">
        <v>38779</v>
      </c>
      <c r="I14" s="32">
        <v>14189</v>
      </c>
    </row>
    <row r="15" spans="2:9" ht="17.25" customHeight="1">
      <c r="B15" s="182"/>
      <c r="C15" s="183"/>
      <c r="D15" s="31"/>
      <c r="E15" s="32"/>
      <c r="F15" s="184" t="s">
        <v>8</v>
      </c>
      <c r="G15" s="185"/>
      <c r="H15" s="34">
        <f>H13+H14</f>
        <v>64498</v>
      </c>
      <c r="I15" s="34">
        <f>I13+I14</f>
        <v>131547</v>
      </c>
    </row>
    <row r="16" spans="2:9" ht="17.25" customHeight="1">
      <c r="B16" s="182"/>
      <c r="C16" s="183"/>
      <c r="D16" s="31"/>
      <c r="E16" s="32"/>
      <c r="F16" s="184"/>
      <c r="G16" s="185"/>
      <c r="H16" s="31"/>
      <c r="I16" s="32"/>
    </row>
    <row r="17" spans="2:9" ht="17.25" customHeight="1">
      <c r="B17" s="182"/>
      <c r="C17" s="183"/>
      <c r="D17" s="31"/>
      <c r="E17" s="32"/>
      <c r="F17" s="178"/>
      <c r="G17" s="179"/>
      <c r="H17" s="31"/>
      <c r="I17" s="32"/>
    </row>
    <row r="18" spans="2:9" ht="17.25" customHeight="1">
      <c r="B18" s="182"/>
      <c r="C18" s="183"/>
      <c r="D18" s="31"/>
      <c r="E18" s="32"/>
      <c r="F18" s="178" t="s">
        <v>9</v>
      </c>
      <c r="G18" s="179"/>
      <c r="H18" s="34">
        <f>H20</f>
        <v>597258</v>
      </c>
      <c r="I18" s="34">
        <f>I20</f>
        <v>217758</v>
      </c>
    </row>
    <row r="19" spans="2:9" ht="17.25" customHeight="1">
      <c r="B19" s="182"/>
      <c r="C19" s="183"/>
      <c r="D19" s="31"/>
      <c r="E19" s="32"/>
      <c r="F19" s="178" t="s">
        <v>10</v>
      </c>
      <c r="G19" s="179"/>
      <c r="H19" s="31"/>
      <c r="I19" s="32"/>
    </row>
    <row r="20" spans="2:9" ht="17.25" customHeight="1">
      <c r="B20" s="182"/>
      <c r="C20" s="183"/>
      <c r="D20" s="31"/>
      <c r="E20" s="32"/>
      <c r="F20" s="178" t="s">
        <v>11</v>
      </c>
      <c r="G20" s="179"/>
      <c r="H20" s="31">
        <v>597258</v>
      </c>
      <c r="I20" s="32">
        <v>217758</v>
      </c>
    </row>
    <row r="21" spans="2:9" ht="17.25" customHeight="1">
      <c r="B21" s="182"/>
      <c r="C21" s="183"/>
      <c r="D21" s="31"/>
      <c r="E21" s="32"/>
      <c r="F21" s="178" t="s">
        <v>12</v>
      </c>
      <c r="G21" s="179"/>
      <c r="H21" s="31"/>
      <c r="I21" s="32"/>
    </row>
    <row r="22" spans="2:9" ht="17.25" customHeight="1">
      <c r="B22" s="91"/>
      <c r="C22" s="92"/>
      <c r="D22" s="31"/>
      <c r="E22" s="32"/>
      <c r="F22" s="194" t="s">
        <v>73</v>
      </c>
      <c r="G22" s="195"/>
      <c r="H22" s="33">
        <f>H23+H24</f>
        <v>-60625</v>
      </c>
      <c r="I22" s="34">
        <f>I23+I24</f>
        <v>238894</v>
      </c>
    </row>
    <row r="23" spans="2:9" ht="17.25" customHeight="1">
      <c r="B23" s="182"/>
      <c r="C23" s="183"/>
      <c r="D23" s="31"/>
      <c r="E23" s="32"/>
      <c r="F23" s="178" t="s">
        <v>13</v>
      </c>
      <c r="G23" s="179"/>
      <c r="H23" s="31">
        <v>-216451</v>
      </c>
      <c r="I23" s="32">
        <v>338474</v>
      </c>
    </row>
    <row r="24" spans="2:9" ht="17.25" customHeight="1">
      <c r="B24" s="182"/>
      <c r="C24" s="183"/>
      <c r="D24" s="31"/>
      <c r="E24" s="32"/>
      <c r="F24" s="178" t="s">
        <v>14</v>
      </c>
      <c r="G24" s="179"/>
      <c r="H24" s="51">
        <v>155826</v>
      </c>
      <c r="I24" s="51">
        <v>-99580</v>
      </c>
    </row>
    <row r="25" spans="2:9" ht="17.25" customHeight="1" thickBot="1">
      <c r="B25" s="182"/>
      <c r="C25" s="183"/>
      <c r="D25" s="36"/>
      <c r="E25" s="36"/>
      <c r="F25" s="178" t="s">
        <v>16</v>
      </c>
      <c r="G25" s="179"/>
      <c r="H25" s="52">
        <f>H18+H22</f>
        <v>536633</v>
      </c>
      <c r="I25" s="52">
        <f>I18+I22</f>
        <v>456652</v>
      </c>
    </row>
    <row r="26" spans="2:9" ht="17.25" customHeight="1" thickBot="1">
      <c r="B26" s="187" t="s">
        <v>15</v>
      </c>
      <c r="C26" s="188"/>
      <c r="D26" s="37">
        <f>D13+D14</f>
        <v>601131</v>
      </c>
      <c r="E26" s="37">
        <f>E13+E14</f>
        <v>588199</v>
      </c>
      <c r="F26" s="184" t="s">
        <v>33</v>
      </c>
      <c r="G26" s="185"/>
      <c r="H26" s="38">
        <f>H15+H25</f>
        <v>601131</v>
      </c>
      <c r="I26" s="88">
        <f>I15+I25</f>
        <v>588199</v>
      </c>
    </row>
    <row r="27" spans="2:9" ht="17.25" customHeight="1" thickBot="1" thickTop="1">
      <c r="B27" s="189"/>
      <c r="C27" s="190"/>
      <c r="D27" s="10"/>
      <c r="E27" s="11"/>
      <c r="F27" s="176"/>
      <c r="G27" s="177"/>
      <c r="H27" s="7"/>
      <c r="I27" s="11"/>
    </row>
    <row r="28" spans="2:9" ht="17.25" customHeight="1">
      <c r="B28" s="8"/>
      <c r="C28" s="196"/>
      <c r="D28" s="196"/>
      <c r="E28" s="196"/>
      <c r="F28" s="196"/>
      <c r="G28" s="55"/>
      <c r="H28" s="55"/>
      <c r="I28" s="55"/>
    </row>
    <row r="29" spans="2:9" ht="17.25" customHeight="1">
      <c r="B29" s="8"/>
      <c r="C29" s="186"/>
      <c r="D29" s="186"/>
      <c r="E29" s="186"/>
      <c r="F29" s="186"/>
      <c r="G29" s="54"/>
      <c r="H29" s="54"/>
      <c r="I29" s="54"/>
    </row>
    <row r="30" spans="2:10" ht="13.5">
      <c r="B30" s="96"/>
      <c r="G30" s="193"/>
      <c r="H30" s="193"/>
      <c r="I30" s="193"/>
      <c r="J30" s="193"/>
    </row>
    <row r="31" spans="2:9" ht="12.75">
      <c r="B31" s="8"/>
      <c r="C31" s="186"/>
      <c r="D31" s="186"/>
      <c r="E31" s="186"/>
      <c r="F31" s="186"/>
      <c r="G31" s="54"/>
      <c r="H31" s="54"/>
      <c r="I31" s="54"/>
    </row>
    <row r="32" spans="2:9" ht="12.75">
      <c r="B32" s="8"/>
      <c r="C32" s="186"/>
      <c r="D32" s="186"/>
      <c r="E32" s="186"/>
      <c r="F32" s="186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1">
    <mergeCell ref="F17:G17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B27:C2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B16:C16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:I2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143</v>
      </c>
    </row>
    <row r="3" ht="12.75">
      <c r="C3" s="15"/>
    </row>
    <row r="4" spans="3:5" ht="13.5" customHeight="1">
      <c r="C4" s="165" t="s">
        <v>32</v>
      </c>
      <c r="D4" s="165"/>
      <c r="E4" s="165"/>
    </row>
    <row r="5" spans="3:5" ht="13.5" customHeight="1">
      <c r="C5" s="172" t="s">
        <v>138</v>
      </c>
      <c r="D5" s="172"/>
      <c r="E5" s="172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1193471</v>
      </c>
      <c r="E12" s="32">
        <v>1636342</v>
      </c>
    </row>
    <row r="13" spans="3:5" ht="24.75" customHeight="1" thickBot="1">
      <c r="C13" s="47" t="s">
        <v>25</v>
      </c>
      <c r="D13" s="44">
        <v>101</v>
      </c>
      <c r="E13" s="32">
        <v>0</v>
      </c>
    </row>
    <row r="14" spans="3:5" ht="14.25" thickTop="1">
      <c r="C14" s="48" t="s">
        <v>26</v>
      </c>
      <c r="D14" s="45">
        <f>D12+D13</f>
        <v>1193572</v>
      </c>
      <c r="E14" s="85">
        <f>E12+E13</f>
        <v>1636342</v>
      </c>
    </row>
    <row r="15" spans="3:5" ht="13.5">
      <c r="C15" s="47" t="s">
        <v>27</v>
      </c>
      <c r="D15" s="43">
        <v>-1022334</v>
      </c>
      <c r="E15" s="32">
        <v>-1715661</v>
      </c>
    </row>
    <row r="16" spans="3:5" ht="18" customHeight="1" thickBot="1">
      <c r="C16" s="47" t="s">
        <v>79</v>
      </c>
      <c r="D16" s="36">
        <v>-14919</v>
      </c>
      <c r="E16" s="36">
        <v>-20469</v>
      </c>
    </row>
    <row r="17" spans="3:5" ht="16.5" customHeight="1">
      <c r="C17" s="48" t="s">
        <v>28</v>
      </c>
      <c r="D17" s="34">
        <f>D14+D15+D16</f>
        <v>156319</v>
      </c>
      <c r="E17" s="34">
        <f>E14+E15+E16</f>
        <v>-99788</v>
      </c>
    </row>
    <row r="18" spans="3:5" ht="17.25" customHeight="1" thickBot="1">
      <c r="C18" s="47" t="s">
        <v>29</v>
      </c>
      <c r="D18" s="36">
        <v>-493</v>
      </c>
      <c r="E18" s="32">
        <v>208</v>
      </c>
    </row>
    <row r="19" spans="1:7" ht="16.5" customHeight="1" thickBot="1">
      <c r="A19" s="40"/>
      <c r="C19" s="48" t="s">
        <v>30</v>
      </c>
      <c r="D19" s="86">
        <f>D17+D18</f>
        <v>155826</v>
      </c>
      <c r="E19" s="86">
        <f>E17+E18</f>
        <v>-99580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155826</v>
      </c>
      <c r="E21" s="37">
        <f>E19</f>
        <v>-99580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86" t="s">
        <v>18</v>
      </c>
      <c r="E29" s="186"/>
      <c r="F29" s="186"/>
      <c r="G29" s="186"/>
    </row>
    <row r="30" spans="3:7" ht="12.75" customHeight="1">
      <c r="C30" s="14" t="s">
        <v>19</v>
      </c>
      <c r="D30" s="201" t="s">
        <v>20</v>
      </c>
      <c r="E30" s="201"/>
      <c r="F30" s="201"/>
      <c r="G30" s="201"/>
    </row>
    <row r="31" spans="3:7" ht="18" customHeight="1">
      <c r="C31" s="13" t="s">
        <v>81</v>
      </c>
      <c r="D31" s="193" t="s">
        <v>21</v>
      </c>
      <c r="E31" s="193"/>
      <c r="F31" s="193"/>
      <c r="G31" s="193"/>
    </row>
    <row r="32" spans="4:7" ht="17.25" customHeight="1">
      <c r="D32" s="193" t="s">
        <v>34</v>
      </c>
      <c r="E32" s="193"/>
      <c r="F32" s="193"/>
      <c r="G32" s="193"/>
    </row>
    <row r="33" ht="18.75" customHeight="1"/>
    <row r="34" ht="12.75" customHeight="1"/>
    <row r="35" ht="13.5" customHeight="1"/>
    <row r="36" spans="3:7" ht="12.75" customHeight="1">
      <c r="C36" s="13"/>
      <c r="D36" s="193"/>
      <c r="E36" s="193"/>
      <c r="F36" s="193"/>
      <c r="G36" s="193"/>
    </row>
    <row r="37" spans="3:7" ht="12.75">
      <c r="C37" s="14"/>
      <c r="D37" s="201"/>
      <c r="E37" s="201"/>
      <c r="F37" s="201"/>
      <c r="G37" s="201"/>
    </row>
    <row r="38" spans="3:7" ht="13.5">
      <c r="C38" s="13"/>
      <c r="D38" s="193"/>
      <c r="E38" s="193"/>
      <c r="F38" s="193"/>
      <c r="G38" s="193"/>
    </row>
    <row r="39" spans="4:7" ht="13.5">
      <c r="D39" s="193"/>
      <c r="E39" s="193"/>
      <c r="F39" s="193"/>
      <c r="G39" s="193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21">
      <selection activeCell="B46" sqref="B46"/>
    </sheetView>
  </sheetViews>
  <sheetFormatPr defaultColWidth="11.421875" defaultRowHeight="12.75"/>
  <cols>
    <col min="1" max="1" width="10.28125" style="0" customWidth="1"/>
    <col min="2" max="2" width="34.140625" style="0" customWidth="1"/>
    <col min="4" max="4" width="13.28125" style="0" customWidth="1"/>
    <col min="5" max="5" width="13.421875" style="0" customWidth="1"/>
    <col min="6" max="6" width="27.57421875" style="0" customWidth="1"/>
    <col min="8" max="8" width="12.421875" style="0" customWidth="1"/>
    <col min="9" max="9" width="13.00390625" style="0" customWidth="1"/>
  </cols>
  <sheetData>
    <row r="2" spans="2:9" ht="13.5">
      <c r="B2" s="175" t="s">
        <v>94</v>
      </c>
      <c r="C2" s="175"/>
      <c r="D2" s="175"/>
      <c r="E2" s="175"/>
      <c r="F2" s="175"/>
      <c r="G2" s="175"/>
      <c r="H2" s="175"/>
      <c r="I2" s="175"/>
    </row>
    <row r="3" spans="2:9" ht="13.5">
      <c r="B3" s="124"/>
      <c r="C3" s="124"/>
      <c r="D3" s="124"/>
      <c r="E3" s="124"/>
      <c r="F3" s="124"/>
      <c r="G3" s="124"/>
      <c r="H3" s="124"/>
      <c r="I3" s="124"/>
    </row>
    <row r="4" spans="2:9" ht="12.75">
      <c r="B4" s="172" t="s">
        <v>32</v>
      </c>
      <c r="C4" s="172"/>
      <c r="D4" s="172"/>
      <c r="E4" s="172"/>
      <c r="F4" s="172"/>
      <c r="G4" s="172"/>
      <c r="H4" s="172"/>
      <c r="I4" s="172"/>
    </row>
    <row r="5" spans="2:9" ht="13.5" customHeight="1">
      <c r="B5" s="172" t="s">
        <v>137</v>
      </c>
      <c r="C5" s="172"/>
      <c r="D5" s="172"/>
      <c r="E5" s="172"/>
      <c r="F5" s="172"/>
      <c r="G5" s="172"/>
      <c r="H5" s="172"/>
      <c r="I5" s="172"/>
    </row>
    <row r="6" ht="12.75">
      <c r="B6" s="1"/>
    </row>
    <row r="7" ht="13.5" thickBot="1">
      <c r="B7" s="1"/>
    </row>
    <row r="8" spans="2:9" ht="13.5">
      <c r="B8" s="213" t="s">
        <v>0</v>
      </c>
      <c r="C8" s="214"/>
      <c r="D8" s="3" t="s">
        <v>1</v>
      </c>
      <c r="E8" s="4" t="s">
        <v>2</v>
      </c>
      <c r="F8" s="213" t="s">
        <v>3</v>
      </c>
      <c r="G8" s="214"/>
      <c r="H8" s="2" t="s">
        <v>1</v>
      </c>
      <c r="I8" s="3" t="s">
        <v>2</v>
      </c>
    </row>
    <row r="9" spans="2:9" ht="14.25" thickBot="1">
      <c r="B9" s="215"/>
      <c r="C9" s="216"/>
      <c r="D9" s="5" t="s">
        <v>4</v>
      </c>
      <c r="E9" s="6" t="s">
        <v>4</v>
      </c>
      <c r="F9" s="215"/>
      <c r="G9" s="216"/>
      <c r="H9" s="5" t="s">
        <v>4</v>
      </c>
      <c r="I9" s="6" t="s">
        <v>4</v>
      </c>
    </row>
    <row r="10" spans="2:9" ht="13.5">
      <c r="B10" s="205" t="s">
        <v>5</v>
      </c>
      <c r="C10" s="206"/>
      <c r="D10" s="12">
        <v>841</v>
      </c>
      <c r="E10" s="42">
        <v>1014</v>
      </c>
      <c r="F10" s="205"/>
      <c r="G10" s="207"/>
      <c r="H10" s="12"/>
      <c r="I10" s="103"/>
    </row>
    <row r="11" spans="2:9" ht="13.5">
      <c r="B11" s="202"/>
      <c r="C11" s="203"/>
      <c r="D11" s="104"/>
      <c r="E11" s="105"/>
      <c r="F11" s="202" t="s">
        <v>83</v>
      </c>
      <c r="G11" s="204"/>
      <c r="H11" s="104">
        <v>5974</v>
      </c>
      <c r="I11" s="104">
        <v>3287</v>
      </c>
    </row>
    <row r="12" spans="2:9" ht="13.5">
      <c r="B12" s="202" t="s">
        <v>84</v>
      </c>
      <c r="C12" s="203"/>
      <c r="D12" s="104">
        <v>0</v>
      </c>
      <c r="E12" s="104">
        <v>0</v>
      </c>
      <c r="F12" s="202"/>
      <c r="G12" s="204"/>
      <c r="H12" s="104"/>
      <c r="I12" s="104"/>
    </row>
    <row r="13" spans="2:9" ht="13.5">
      <c r="B13" s="106"/>
      <c r="C13" s="107"/>
      <c r="D13" s="104"/>
      <c r="E13" s="108"/>
      <c r="F13" s="202" t="s">
        <v>85</v>
      </c>
      <c r="G13" s="204"/>
      <c r="H13" s="104">
        <v>2717</v>
      </c>
      <c r="I13" s="104">
        <v>1653</v>
      </c>
    </row>
    <row r="14" spans="2:9" ht="13.5">
      <c r="B14" s="106"/>
      <c r="C14" s="107"/>
      <c r="D14" s="104"/>
      <c r="E14" s="108"/>
      <c r="F14" s="202"/>
      <c r="G14" s="204"/>
      <c r="H14" s="104"/>
      <c r="I14" s="104"/>
    </row>
    <row r="15" spans="2:9" ht="13.5">
      <c r="B15" s="106"/>
      <c r="C15" s="107"/>
      <c r="D15" s="104"/>
      <c r="E15" s="108"/>
      <c r="F15" s="202"/>
      <c r="G15" s="204"/>
      <c r="H15" s="104"/>
      <c r="I15" s="108"/>
    </row>
    <row r="16" spans="2:9" ht="13.5">
      <c r="B16" s="202" t="s">
        <v>86</v>
      </c>
      <c r="C16" s="203"/>
      <c r="D16" s="104">
        <v>37599</v>
      </c>
      <c r="E16" s="109">
        <v>45032</v>
      </c>
      <c r="F16" s="202"/>
      <c r="G16" s="204"/>
      <c r="H16" s="104"/>
      <c r="I16" s="110"/>
    </row>
    <row r="17" spans="2:9" ht="14.25" thickBot="1">
      <c r="B17" s="202" t="s">
        <v>87</v>
      </c>
      <c r="C17" s="203"/>
      <c r="D17" s="104">
        <v>4325</v>
      </c>
      <c r="E17" s="109">
        <v>9500</v>
      </c>
      <c r="F17" s="202"/>
      <c r="G17" s="204"/>
      <c r="H17" s="104"/>
      <c r="I17" s="110"/>
    </row>
    <row r="18" spans="2:9" ht="13.5">
      <c r="B18" s="202"/>
      <c r="C18" s="203"/>
      <c r="D18" s="104"/>
      <c r="E18" s="105"/>
      <c r="F18" s="210" t="s">
        <v>8</v>
      </c>
      <c r="G18" s="211"/>
      <c r="H18" s="163">
        <f>H11+H13</f>
        <v>8691</v>
      </c>
      <c r="I18" s="111">
        <f>I11+I13</f>
        <v>4940</v>
      </c>
    </row>
    <row r="19" spans="2:9" ht="13.5">
      <c r="B19" s="202"/>
      <c r="C19" s="203"/>
      <c r="D19" s="104"/>
      <c r="E19" s="105"/>
      <c r="F19" s="202"/>
      <c r="G19" s="203"/>
      <c r="H19" s="104"/>
      <c r="I19" s="105"/>
    </row>
    <row r="20" spans="2:9" ht="13.5">
      <c r="B20" s="202"/>
      <c r="C20" s="203"/>
      <c r="D20" s="104"/>
      <c r="E20" s="105"/>
      <c r="F20" s="202"/>
      <c r="G20" s="203"/>
      <c r="H20" s="104"/>
      <c r="I20" s="105"/>
    </row>
    <row r="21" spans="2:9" ht="13.5">
      <c r="B21" s="106"/>
      <c r="C21" s="107"/>
      <c r="D21" s="104"/>
      <c r="E21" s="108"/>
      <c r="F21" s="208" t="s">
        <v>9</v>
      </c>
      <c r="G21" s="209"/>
      <c r="H21" s="104">
        <f>H22</f>
        <v>17758</v>
      </c>
      <c r="I21" s="109">
        <v>17758</v>
      </c>
    </row>
    <row r="22" spans="2:9" ht="13.5">
      <c r="B22" s="106"/>
      <c r="C22" s="107"/>
      <c r="D22" s="112"/>
      <c r="E22" s="108"/>
      <c r="F22" s="208" t="s">
        <v>88</v>
      </c>
      <c r="G22" s="209"/>
      <c r="H22" s="104">
        <v>17758</v>
      </c>
      <c r="I22" s="109">
        <v>17758</v>
      </c>
    </row>
    <row r="23" spans="2:9" ht="13.5">
      <c r="B23" s="106"/>
      <c r="C23" s="107"/>
      <c r="D23" s="113"/>
      <c r="E23" s="108"/>
      <c r="F23" s="208"/>
      <c r="G23" s="209"/>
      <c r="H23" s="104"/>
      <c r="I23" s="107"/>
    </row>
    <row r="24" spans="2:9" ht="13.5">
      <c r="B24" s="106"/>
      <c r="C24" s="107"/>
      <c r="D24" s="104"/>
      <c r="E24" s="108"/>
      <c r="F24" s="208"/>
      <c r="G24" s="209"/>
      <c r="H24" s="104"/>
      <c r="I24" s="107"/>
    </row>
    <row r="25" spans="2:9" ht="13.5">
      <c r="B25" s="106"/>
      <c r="C25" s="107"/>
      <c r="D25" s="104"/>
      <c r="E25" s="108"/>
      <c r="F25" s="208" t="s">
        <v>89</v>
      </c>
      <c r="G25" s="209"/>
      <c r="H25" s="104">
        <f>H26+H27+H28</f>
        <v>16316</v>
      </c>
      <c r="I25" s="104">
        <f>I26+I27+I28</f>
        <v>32848</v>
      </c>
    </row>
    <row r="26" spans="2:9" ht="13.5">
      <c r="B26" s="114"/>
      <c r="C26" s="115"/>
      <c r="D26" s="104"/>
      <c r="E26" s="212"/>
      <c r="F26" s="208" t="s">
        <v>90</v>
      </c>
      <c r="G26" s="209"/>
      <c r="H26" s="104">
        <v>73170</v>
      </c>
      <c r="I26" s="104">
        <v>73170</v>
      </c>
    </row>
    <row r="27" spans="2:9" ht="13.5">
      <c r="B27" s="114"/>
      <c r="C27" s="115"/>
      <c r="D27" s="104"/>
      <c r="E27" s="212"/>
      <c r="F27" s="208" t="s">
        <v>91</v>
      </c>
      <c r="G27" s="209"/>
      <c r="H27" s="104">
        <v>-60826</v>
      </c>
      <c r="I27" s="104">
        <v>-46379</v>
      </c>
    </row>
    <row r="28" spans="2:9" ht="13.5">
      <c r="B28" s="202"/>
      <c r="C28" s="203"/>
      <c r="D28" s="104"/>
      <c r="E28" s="105"/>
      <c r="F28" s="208" t="s">
        <v>14</v>
      </c>
      <c r="G28" s="209"/>
      <c r="H28" s="104">
        <v>3972</v>
      </c>
      <c r="I28" s="104">
        <v>6057</v>
      </c>
    </row>
    <row r="29" spans="2:9" ht="14.25" thickBot="1">
      <c r="B29" s="106"/>
      <c r="C29" s="107"/>
      <c r="D29" s="104"/>
      <c r="E29" s="108"/>
      <c r="F29" s="210"/>
      <c r="G29" s="211"/>
      <c r="H29" s="116"/>
      <c r="I29" s="117"/>
    </row>
    <row r="30" spans="2:9" ht="13.5">
      <c r="B30" s="106"/>
      <c r="C30" s="107"/>
      <c r="D30" s="104"/>
      <c r="E30" s="108"/>
      <c r="F30" s="210" t="s">
        <v>16</v>
      </c>
      <c r="G30" s="219"/>
      <c r="H30" s="112">
        <f>H21+H25</f>
        <v>34074</v>
      </c>
      <c r="I30" s="112">
        <f>I21+I25</f>
        <v>50606</v>
      </c>
    </row>
    <row r="31" spans="2:9" ht="14.25" thickBot="1">
      <c r="B31" s="202"/>
      <c r="C31" s="203"/>
      <c r="D31" s="116"/>
      <c r="E31" s="101"/>
      <c r="F31" s="202"/>
      <c r="G31" s="204"/>
      <c r="H31" s="116"/>
      <c r="I31" s="118"/>
    </row>
    <row r="32" spans="2:9" ht="14.25" thickBot="1">
      <c r="B32" s="210" t="s">
        <v>15</v>
      </c>
      <c r="C32" s="211"/>
      <c r="D32" s="119">
        <f>D10+D12+D16+D17</f>
        <v>42765</v>
      </c>
      <c r="E32" s="119">
        <f>E10+E12+E16+E17</f>
        <v>55546</v>
      </c>
      <c r="F32" s="210" t="s">
        <v>33</v>
      </c>
      <c r="G32" s="219"/>
      <c r="H32" s="119">
        <f>+H18+H30</f>
        <v>42765</v>
      </c>
      <c r="I32" s="119">
        <f>+I18+I30</f>
        <v>55546</v>
      </c>
    </row>
    <row r="33" spans="2:9" ht="14.25" thickTop="1">
      <c r="B33" s="202"/>
      <c r="C33" s="203"/>
      <c r="D33" s="104"/>
      <c r="E33" s="105"/>
      <c r="F33" s="202"/>
      <c r="G33" s="204"/>
      <c r="H33" s="120"/>
      <c r="I33" s="110"/>
    </row>
    <row r="34" spans="2:9" ht="13.5">
      <c r="B34" s="202" t="s">
        <v>92</v>
      </c>
      <c r="C34" s="203"/>
      <c r="D34" s="104">
        <v>56050</v>
      </c>
      <c r="E34" s="104">
        <v>277210</v>
      </c>
      <c r="F34" s="202" t="s">
        <v>93</v>
      </c>
      <c r="G34" s="204"/>
      <c r="H34" s="104">
        <v>56050</v>
      </c>
      <c r="I34" s="104">
        <v>277210</v>
      </c>
    </row>
    <row r="35" spans="2:9" ht="14.25" thickBot="1">
      <c r="B35" s="176"/>
      <c r="C35" s="217"/>
      <c r="D35" s="116"/>
      <c r="E35" s="121"/>
      <c r="F35" s="176"/>
      <c r="G35" s="177"/>
      <c r="H35" s="122"/>
      <c r="I35" s="123"/>
    </row>
    <row r="36" spans="2:9" ht="12.75">
      <c r="B36" s="8"/>
      <c r="C36" s="196"/>
      <c r="D36" s="218"/>
      <c r="E36" s="196"/>
      <c r="F36" s="196"/>
      <c r="G36" s="55"/>
      <c r="H36" s="55"/>
      <c r="I36" s="55"/>
    </row>
  </sheetData>
  <sheetProtection/>
  <mergeCells count="47">
    <mergeCell ref="B34:C34"/>
    <mergeCell ref="F34:G34"/>
    <mergeCell ref="B35:C35"/>
    <mergeCell ref="F35:G35"/>
    <mergeCell ref="C36:F36"/>
    <mergeCell ref="F30:G30"/>
    <mergeCell ref="B31:C31"/>
    <mergeCell ref="F31:G31"/>
    <mergeCell ref="B32:C32"/>
    <mergeCell ref="F32:G32"/>
    <mergeCell ref="B33:C33"/>
    <mergeCell ref="F33:G33"/>
    <mergeCell ref="B2:I2"/>
    <mergeCell ref="B4:I4"/>
    <mergeCell ref="B5:I5"/>
    <mergeCell ref="B8:C9"/>
    <mergeCell ref="F8:G9"/>
    <mergeCell ref="B16:C16"/>
    <mergeCell ref="B17:C17"/>
    <mergeCell ref="B18:C18"/>
    <mergeCell ref="B19:C19"/>
    <mergeCell ref="F27:G27"/>
    <mergeCell ref="B28:C28"/>
    <mergeCell ref="F28:G28"/>
    <mergeCell ref="F29:G29"/>
    <mergeCell ref="E26:E27"/>
    <mergeCell ref="F23:G23"/>
    <mergeCell ref="F24:G24"/>
    <mergeCell ref="F25:G25"/>
    <mergeCell ref="F26:G26"/>
    <mergeCell ref="F19:G19"/>
    <mergeCell ref="F20:G20"/>
    <mergeCell ref="F21:G21"/>
    <mergeCell ref="F22:G22"/>
    <mergeCell ref="B20:C20"/>
    <mergeCell ref="F14:G14"/>
    <mergeCell ref="F15:G15"/>
    <mergeCell ref="F16:G16"/>
    <mergeCell ref="F17:G17"/>
    <mergeCell ref="F18:G18"/>
    <mergeCell ref="B11:C11"/>
    <mergeCell ref="F11:G11"/>
    <mergeCell ref="B12:C12"/>
    <mergeCell ref="F12:G12"/>
    <mergeCell ref="F13:G13"/>
    <mergeCell ref="B10:C10"/>
    <mergeCell ref="F10:G1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B1">
      <selection activeCell="G1" sqref="G1"/>
    </sheetView>
  </sheetViews>
  <sheetFormatPr defaultColWidth="11.421875" defaultRowHeight="12.75"/>
  <cols>
    <col min="2" max="2" width="33.28125" style="0" customWidth="1"/>
    <col min="3" max="3" width="14.8515625" style="0" customWidth="1"/>
    <col min="4" max="4" width="15.421875" style="0" customWidth="1"/>
  </cols>
  <sheetData>
    <row r="1" ht="13.5" customHeight="1"/>
    <row r="2" spans="2:4" ht="13.5" customHeight="1">
      <c r="B2" s="175" t="s">
        <v>95</v>
      </c>
      <c r="C2" s="175"/>
      <c r="D2" s="175"/>
    </row>
    <row r="3" ht="13.5" customHeight="1">
      <c r="B3" s="15"/>
    </row>
    <row r="4" spans="2:4" ht="13.5" customHeight="1">
      <c r="B4" s="220" t="s">
        <v>96</v>
      </c>
      <c r="C4" s="220"/>
      <c r="D4" s="220"/>
    </row>
    <row r="5" spans="2:4" ht="13.5" customHeight="1">
      <c r="B5" s="172" t="s">
        <v>138</v>
      </c>
      <c r="C5" s="172"/>
      <c r="D5" s="172"/>
    </row>
    <row r="6" spans="2:4" ht="13.5" customHeight="1">
      <c r="B6" s="221"/>
      <c r="C6" s="221"/>
      <c r="D6" s="221"/>
    </row>
    <row r="7" ht="13.5" customHeight="1">
      <c r="B7" s="16"/>
    </row>
    <row r="8" ht="13.5" customHeight="1" thickBot="1">
      <c r="B8" s="16"/>
    </row>
    <row r="9" spans="2:4" ht="13.5" customHeight="1">
      <c r="B9" s="20" t="s">
        <v>22</v>
      </c>
      <c r="C9" s="21" t="s">
        <v>1</v>
      </c>
      <c r="D9" s="21" t="s">
        <v>23</v>
      </c>
    </row>
    <row r="10" spans="2:4" ht="13.5" customHeight="1" thickBot="1">
      <c r="B10" s="17"/>
      <c r="C10" s="102" t="s">
        <v>4</v>
      </c>
      <c r="D10" s="102" t="s">
        <v>4</v>
      </c>
    </row>
    <row r="11" spans="2:4" ht="13.5" customHeight="1">
      <c r="B11" s="125"/>
      <c r="C11" s="12"/>
      <c r="D11" s="105"/>
    </row>
    <row r="12" spans="2:4" ht="13.5" customHeight="1">
      <c r="B12" s="126" t="s">
        <v>97</v>
      </c>
      <c r="C12" s="104">
        <v>302453</v>
      </c>
      <c r="D12" s="104">
        <v>412320</v>
      </c>
    </row>
    <row r="13" spans="2:4" ht="13.5" customHeight="1">
      <c r="B13" s="126"/>
      <c r="C13" s="127"/>
      <c r="D13" s="105"/>
    </row>
    <row r="14" spans="2:4" ht="13.5" customHeight="1">
      <c r="B14" s="126" t="s">
        <v>98</v>
      </c>
      <c r="C14" s="104">
        <v>-298481</v>
      </c>
      <c r="D14" s="104">
        <v>-406263</v>
      </c>
    </row>
    <row r="15" spans="2:4" ht="13.5" customHeight="1">
      <c r="B15" s="125"/>
      <c r="C15" s="104"/>
      <c r="D15" s="105"/>
    </row>
    <row r="16" spans="2:4" ht="13.5" customHeight="1">
      <c r="B16" s="125" t="s">
        <v>99</v>
      </c>
      <c r="C16" s="112">
        <f>C12+C14</f>
        <v>3972</v>
      </c>
      <c r="D16" s="112">
        <f>D12+D14</f>
        <v>6057</v>
      </c>
    </row>
    <row r="17" spans="2:4" ht="13.5" customHeight="1">
      <c r="B17" s="126"/>
      <c r="C17" s="104"/>
      <c r="D17" s="105"/>
    </row>
    <row r="18" spans="2:4" ht="13.5" customHeight="1">
      <c r="B18" s="126"/>
      <c r="C18" s="104"/>
      <c r="D18" s="105"/>
    </row>
    <row r="19" spans="2:4" ht="13.5" customHeight="1" thickBot="1">
      <c r="B19" s="126"/>
      <c r="C19" s="116"/>
      <c r="D19" s="105"/>
    </row>
    <row r="20" spans="2:4" ht="13.5" customHeight="1" thickBot="1">
      <c r="B20" s="125" t="s">
        <v>100</v>
      </c>
      <c r="C20" s="119">
        <f>C16</f>
        <v>3972</v>
      </c>
      <c r="D20" s="128">
        <f>D16</f>
        <v>6057</v>
      </c>
    </row>
    <row r="21" spans="2:4" ht="13.5" customHeight="1" thickTop="1">
      <c r="B21" s="126"/>
      <c r="C21" s="104"/>
      <c r="D21" s="105"/>
    </row>
    <row r="22" spans="2:4" ht="13.5" customHeight="1" thickBot="1">
      <c r="B22" s="118"/>
      <c r="C22" s="116"/>
      <c r="D22" s="121"/>
    </row>
    <row r="23" ht="13.5" customHeight="1">
      <c r="B23" s="15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57421875" style="0" customWidth="1"/>
    <col min="2" max="2" width="38.8515625" style="0" customWidth="1"/>
    <col min="3" max="3" width="13.57421875" style="0" customWidth="1"/>
    <col min="4" max="4" width="15.7109375" style="0" customWidth="1"/>
    <col min="5" max="5" width="14.7109375" style="0" customWidth="1"/>
    <col min="6" max="6" width="13.421875" style="0" customWidth="1"/>
    <col min="7" max="7" width="14.140625" style="0" customWidth="1"/>
  </cols>
  <sheetData>
    <row r="1" spans="1:6" ht="16.5">
      <c r="A1" s="174" t="s">
        <v>144</v>
      </c>
      <c r="B1" s="174"/>
      <c r="C1" s="174"/>
      <c r="D1" s="174"/>
      <c r="E1" s="174"/>
      <c r="F1" s="174"/>
    </row>
    <row r="3" ht="16.5">
      <c r="A3" s="23"/>
    </row>
    <row r="4" spans="1:6" ht="16.5">
      <c r="A4" s="222" t="s">
        <v>32</v>
      </c>
      <c r="B4" s="222"/>
      <c r="C4" s="222"/>
      <c r="D4" s="222"/>
      <c r="E4" s="222"/>
      <c r="F4" s="222"/>
    </row>
    <row r="5" spans="1:6" ht="16.5">
      <c r="A5" s="222" t="s">
        <v>36</v>
      </c>
      <c r="B5" s="222"/>
      <c r="C5" s="222"/>
      <c r="D5" s="222"/>
      <c r="E5" s="222"/>
      <c r="F5" s="222"/>
    </row>
    <row r="6" spans="1:6" ht="13.5">
      <c r="A6" s="165" t="s">
        <v>139</v>
      </c>
      <c r="B6" s="165"/>
      <c r="C6" s="165"/>
      <c r="D6" s="165"/>
      <c r="E6" s="165"/>
      <c r="F6" s="165"/>
    </row>
    <row r="7" spans="1:6" ht="13.5" customHeight="1">
      <c r="A7" s="23"/>
      <c r="F7" s="129"/>
    </row>
    <row r="8" ht="13.5" customHeight="1" thickBot="1">
      <c r="A8" s="25"/>
    </row>
    <row r="9" spans="1:6" ht="13.5" customHeight="1" thickBot="1">
      <c r="A9" s="130"/>
      <c r="B9" s="223" t="s">
        <v>22</v>
      </c>
      <c r="C9" s="131" t="s">
        <v>37</v>
      </c>
      <c r="D9" s="225" t="s">
        <v>38</v>
      </c>
      <c r="E9" s="226"/>
      <c r="F9" s="132" t="s">
        <v>39</v>
      </c>
    </row>
    <row r="10" spans="1:6" ht="14.25" thickBot="1">
      <c r="A10" s="133"/>
      <c r="B10" s="224"/>
      <c r="C10" s="134" t="s">
        <v>4</v>
      </c>
      <c r="D10" s="135" t="s">
        <v>40</v>
      </c>
      <c r="E10" s="135" t="s">
        <v>41</v>
      </c>
      <c r="F10" s="136" t="s">
        <v>4</v>
      </c>
    </row>
    <row r="11" spans="1:9" ht="13.5">
      <c r="A11" s="137">
        <v>1</v>
      </c>
      <c r="B11" s="138" t="s">
        <v>0</v>
      </c>
      <c r="C11" s="139"/>
      <c r="D11" s="139"/>
      <c r="E11" s="139"/>
      <c r="F11" s="140"/>
      <c r="H11" s="165"/>
      <c r="I11" s="165"/>
    </row>
    <row r="12" spans="1:9" ht="15.75" customHeight="1">
      <c r="A12" s="141">
        <v>10</v>
      </c>
      <c r="B12" s="142" t="s">
        <v>42</v>
      </c>
      <c r="C12" s="143">
        <f>C13+C14</f>
        <v>382</v>
      </c>
      <c r="D12" s="143">
        <f>D13+D14</f>
        <v>1621545</v>
      </c>
      <c r="E12" s="143">
        <f>E13+E14</f>
        <v>1621086</v>
      </c>
      <c r="F12" s="144">
        <f aca="true" t="shared" si="0" ref="F12:F26">+C12+D12-E12</f>
        <v>841</v>
      </c>
      <c r="H12" s="172"/>
      <c r="I12" s="172"/>
    </row>
    <row r="13" spans="1:6" ht="13.5">
      <c r="A13" s="145">
        <v>1001</v>
      </c>
      <c r="B13" s="146" t="s">
        <v>43</v>
      </c>
      <c r="C13" s="147">
        <v>244</v>
      </c>
      <c r="D13" s="147">
        <v>1496024</v>
      </c>
      <c r="E13" s="147">
        <v>1495507</v>
      </c>
      <c r="F13" s="148">
        <f t="shared" si="0"/>
        <v>761</v>
      </c>
    </row>
    <row r="14" spans="1:6" ht="13.5">
      <c r="A14" s="145">
        <v>1004</v>
      </c>
      <c r="B14" s="146" t="s">
        <v>45</v>
      </c>
      <c r="C14" s="147">
        <v>138</v>
      </c>
      <c r="D14" s="147">
        <v>125521</v>
      </c>
      <c r="E14" s="147">
        <v>125579</v>
      </c>
      <c r="F14" s="148">
        <f t="shared" si="0"/>
        <v>80</v>
      </c>
    </row>
    <row r="15" spans="1:6" ht="13.5">
      <c r="A15" s="141">
        <v>12</v>
      </c>
      <c r="B15" s="142" t="s">
        <v>101</v>
      </c>
      <c r="C15" s="147">
        <v>0</v>
      </c>
      <c r="D15" s="143">
        <f>D16</f>
        <v>1495923</v>
      </c>
      <c r="E15" s="143">
        <f>E16</f>
        <v>1495923</v>
      </c>
      <c r="F15" s="144">
        <f t="shared" si="0"/>
        <v>0</v>
      </c>
    </row>
    <row r="16" spans="1:6" ht="13.5">
      <c r="A16" s="145">
        <v>1201</v>
      </c>
      <c r="B16" s="146" t="s">
        <v>102</v>
      </c>
      <c r="C16" s="147">
        <v>0</v>
      </c>
      <c r="D16" s="147">
        <v>1495923</v>
      </c>
      <c r="E16" s="147">
        <v>1495923</v>
      </c>
      <c r="F16" s="148">
        <f t="shared" si="0"/>
        <v>0</v>
      </c>
    </row>
    <row r="17" spans="1:6" ht="13.5">
      <c r="A17" s="145">
        <v>1205</v>
      </c>
      <c r="B17" s="146" t="s">
        <v>140</v>
      </c>
      <c r="C17" s="147"/>
      <c r="D17" s="147">
        <v>101</v>
      </c>
      <c r="E17" s="147">
        <v>101</v>
      </c>
      <c r="F17" s="148"/>
    </row>
    <row r="18" spans="1:6" ht="13.5">
      <c r="A18" s="141">
        <v>16</v>
      </c>
      <c r="B18" s="142" t="s">
        <v>103</v>
      </c>
      <c r="C18" s="143">
        <f>C19+C20</f>
        <v>0</v>
      </c>
      <c r="D18" s="143">
        <f>D19+D20</f>
        <v>0</v>
      </c>
      <c r="E18" s="143">
        <f>E19+E20</f>
        <v>0</v>
      </c>
      <c r="F18" s="144">
        <f>+C18+D18-E18</f>
        <v>0</v>
      </c>
    </row>
    <row r="19" spans="1:6" ht="13.5">
      <c r="A19" s="145">
        <v>1601</v>
      </c>
      <c r="B19" s="146" t="s">
        <v>104</v>
      </c>
      <c r="C19" s="143">
        <v>0</v>
      </c>
      <c r="D19" s="147">
        <v>0</v>
      </c>
      <c r="E19" s="147">
        <v>0</v>
      </c>
      <c r="F19" s="149">
        <f t="shared" si="0"/>
        <v>0</v>
      </c>
    </row>
    <row r="20" spans="1:6" ht="13.5">
      <c r="A20" s="145">
        <v>1604</v>
      </c>
      <c r="B20" s="146" t="s">
        <v>105</v>
      </c>
      <c r="C20" s="143">
        <v>0</v>
      </c>
      <c r="D20" s="147">
        <v>0</v>
      </c>
      <c r="E20" s="147">
        <v>0</v>
      </c>
      <c r="F20" s="148">
        <f t="shared" si="0"/>
        <v>0</v>
      </c>
    </row>
    <row r="21" spans="1:6" ht="13.5">
      <c r="A21" s="141">
        <v>18</v>
      </c>
      <c r="B21" s="142" t="s">
        <v>106</v>
      </c>
      <c r="C21" s="143">
        <f>+C22+C23+C24</f>
        <v>37599</v>
      </c>
      <c r="D21" s="143">
        <f>+D22+D23+D24</f>
        <v>0</v>
      </c>
      <c r="E21" s="143">
        <f>+E22+E23+E24</f>
        <v>0</v>
      </c>
      <c r="F21" s="144">
        <f t="shared" si="0"/>
        <v>37599</v>
      </c>
    </row>
    <row r="22" spans="1:6" ht="13.5">
      <c r="A22" s="145">
        <v>1801</v>
      </c>
      <c r="B22" s="146" t="s">
        <v>107</v>
      </c>
      <c r="C22" s="147">
        <v>23032</v>
      </c>
      <c r="D22" s="147"/>
      <c r="E22" s="147"/>
      <c r="F22" s="148">
        <f t="shared" si="0"/>
        <v>23032</v>
      </c>
    </row>
    <row r="23" spans="1:6" ht="13.5">
      <c r="A23" s="145">
        <v>1802</v>
      </c>
      <c r="B23" s="146" t="s">
        <v>108</v>
      </c>
      <c r="C23" s="147">
        <v>88050</v>
      </c>
      <c r="D23" s="147">
        <v>0</v>
      </c>
      <c r="E23" s="147"/>
      <c r="F23" s="148">
        <f t="shared" si="0"/>
        <v>88050</v>
      </c>
    </row>
    <row r="24" spans="1:9" ht="13.5">
      <c r="A24" s="145">
        <v>1809</v>
      </c>
      <c r="B24" s="146" t="s">
        <v>109</v>
      </c>
      <c r="C24" s="147">
        <v>-73483</v>
      </c>
      <c r="D24" s="147"/>
      <c r="E24" s="147">
        <v>0</v>
      </c>
      <c r="F24" s="148">
        <f t="shared" si="0"/>
        <v>-73483</v>
      </c>
      <c r="I24" s="39"/>
    </row>
    <row r="25" spans="1:9" ht="13.5">
      <c r="A25" s="141">
        <v>19</v>
      </c>
      <c r="B25" s="142" t="s">
        <v>110</v>
      </c>
      <c r="C25" s="143">
        <f>C26</f>
        <v>565</v>
      </c>
      <c r="D25" s="143">
        <f>D26</f>
        <v>9000</v>
      </c>
      <c r="E25" s="143">
        <f>E26</f>
        <v>5240</v>
      </c>
      <c r="F25" s="144">
        <f t="shared" si="0"/>
        <v>4325</v>
      </c>
      <c r="I25" s="39"/>
    </row>
    <row r="26" spans="1:9" ht="13.5">
      <c r="A26" s="145">
        <v>1907</v>
      </c>
      <c r="B26" s="146" t="s">
        <v>111</v>
      </c>
      <c r="C26" s="147">
        <v>565</v>
      </c>
      <c r="D26" s="147">
        <v>9000</v>
      </c>
      <c r="E26" s="147">
        <v>5240</v>
      </c>
      <c r="F26" s="148">
        <f t="shared" si="0"/>
        <v>4325</v>
      </c>
      <c r="I26" s="39"/>
    </row>
    <row r="27" spans="1:9" ht="13.5">
      <c r="A27" s="141">
        <v>2</v>
      </c>
      <c r="B27" s="142" t="s">
        <v>48</v>
      </c>
      <c r="C27" s="150"/>
      <c r="D27" s="150"/>
      <c r="E27" s="150"/>
      <c r="F27" s="151"/>
      <c r="I27" s="39" t="s">
        <v>74</v>
      </c>
    </row>
    <row r="28" spans="1:6" ht="13.5">
      <c r="A28" s="141">
        <v>20</v>
      </c>
      <c r="B28" s="142" t="s">
        <v>112</v>
      </c>
      <c r="C28" s="143">
        <f>C29+C30+C31</f>
        <v>-5727</v>
      </c>
      <c r="D28" s="143">
        <f>+D29+D30+D31</f>
        <v>47756</v>
      </c>
      <c r="E28" s="143">
        <f>+E29+E30+E31</f>
        <v>48003</v>
      </c>
      <c r="F28" s="144">
        <f aca="true" t="shared" si="1" ref="F28:F36">+C28+D28-E28</f>
        <v>-5974</v>
      </c>
    </row>
    <row r="29" spans="1:9" ht="13.5">
      <c r="A29" s="145">
        <v>2001</v>
      </c>
      <c r="B29" s="146" t="s">
        <v>113</v>
      </c>
      <c r="C29" s="147">
        <v>-1314</v>
      </c>
      <c r="D29" s="147">
        <v>3956</v>
      </c>
      <c r="E29" s="147">
        <v>3963</v>
      </c>
      <c r="F29" s="148">
        <f t="shared" si="1"/>
        <v>-1321</v>
      </c>
      <c r="I29" s="39"/>
    </row>
    <row r="30" spans="1:9" ht="13.5">
      <c r="A30" s="145">
        <v>2002</v>
      </c>
      <c r="B30" s="146" t="s">
        <v>114</v>
      </c>
      <c r="C30" s="147">
        <v>-1889</v>
      </c>
      <c r="D30" s="147">
        <v>6285</v>
      </c>
      <c r="E30" s="147">
        <v>6525</v>
      </c>
      <c r="F30" s="148">
        <f t="shared" si="1"/>
        <v>-2129</v>
      </c>
      <c r="I30" s="39"/>
    </row>
    <row r="31" spans="1:6" ht="13.5">
      <c r="A31" s="145">
        <v>2003</v>
      </c>
      <c r="B31" s="146" t="s">
        <v>115</v>
      </c>
      <c r="C31" s="147">
        <v>-2524</v>
      </c>
      <c r="D31" s="147">
        <v>37515</v>
      </c>
      <c r="E31" s="147">
        <v>37515</v>
      </c>
      <c r="F31" s="148">
        <f t="shared" si="1"/>
        <v>-2524</v>
      </c>
    </row>
    <row r="32" spans="1:6" ht="13.5">
      <c r="A32" s="145">
        <v>2009</v>
      </c>
      <c r="B32" s="146" t="s">
        <v>116</v>
      </c>
      <c r="C32" s="147">
        <v>0</v>
      </c>
      <c r="D32" s="147">
        <v>256126</v>
      </c>
      <c r="E32" s="147">
        <v>256126</v>
      </c>
      <c r="F32" s="148">
        <f t="shared" si="1"/>
        <v>0</v>
      </c>
    </row>
    <row r="33" spans="1:6" ht="13.5">
      <c r="A33" s="152">
        <v>22</v>
      </c>
      <c r="B33" s="153" t="s">
        <v>117</v>
      </c>
      <c r="C33" s="154">
        <v>0</v>
      </c>
      <c r="D33" s="154">
        <f>D34</f>
        <v>1193470</v>
      </c>
      <c r="E33" s="154">
        <f>E34</f>
        <v>1193470</v>
      </c>
      <c r="F33" s="155">
        <f t="shared" si="1"/>
        <v>0</v>
      </c>
    </row>
    <row r="34" spans="1:6" ht="13.5">
      <c r="A34" s="145">
        <v>2205</v>
      </c>
      <c r="B34" s="146" t="s">
        <v>118</v>
      </c>
      <c r="C34" s="147">
        <v>0</v>
      </c>
      <c r="D34" s="147">
        <v>1193470</v>
      </c>
      <c r="E34" s="147">
        <v>1193470</v>
      </c>
      <c r="F34" s="155">
        <f t="shared" si="1"/>
        <v>0</v>
      </c>
    </row>
    <row r="35" spans="1:6" ht="13.5">
      <c r="A35" s="145">
        <v>2206</v>
      </c>
      <c r="B35" s="146" t="s">
        <v>136</v>
      </c>
      <c r="C35" s="147">
        <v>0</v>
      </c>
      <c r="D35" s="147">
        <v>101</v>
      </c>
      <c r="E35" s="147">
        <v>101</v>
      </c>
      <c r="F35" s="155">
        <f t="shared" si="1"/>
        <v>0</v>
      </c>
    </row>
    <row r="36" spans="1:9" ht="13.5">
      <c r="A36" s="145">
        <v>2207</v>
      </c>
      <c r="B36" s="146" t="s">
        <v>119</v>
      </c>
      <c r="C36" s="147">
        <v>0</v>
      </c>
      <c r="D36" s="147">
        <v>0</v>
      </c>
      <c r="E36" s="147">
        <v>0</v>
      </c>
      <c r="F36" s="155">
        <f t="shared" si="1"/>
        <v>0</v>
      </c>
      <c r="I36" s="19"/>
    </row>
    <row r="37" spans="1:9" ht="13.5">
      <c r="A37" s="141">
        <v>28</v>
      </c>
      <c r="B37" s="142" t="s">
        <v>120</v>
      </c>
      <c r="C37" s="143">
        <f>+C38</f>
        <v>-2717</v>
      </c>
      <c r="D37" s="143">
        <f>+D38</f>
        <v>0</v>
      </c>
      <c r="E37" s="143">
        <f>E38</f>
        <v>0</v>
      </c>
      <c r="F37" s="144">
        <f>+C37+D37-E37</f>
        <v>-2717</v>
      </c>
      <c r="I37" s="19"/>
    </row>
    <row r="38" spans="1:6" ht="13.5">
      <c r="A38" s="145">
        <v>2801</v>
      </c>
      <c r="B38" s="146" t="s">
        <v>121</v>
      </c>
      <c r="C38" s="147">
        <v>-2717</v>
      </c>
      <c r="D38" s="147">
        <v>0</v>
      </c>
      <c r="E38" s="147">
        <v>0</v>
      </c>
      <c r="F38" s="148">
        <f>+C38+D38-E38</f>
        <v>-2717</v>
      </c>
    </row>
    <row r="39" spans="1:6" ht="13.5">
      <c r="A39" s="145">
        <v>2809</v>
      </c>
      <c r="B39" s="146" t="s">
        <v>122</v>
      </c>
      <c r="C39" s="147">
        <v>0</v>
      </c>
      <c r="D39" s="147">
        <v>0</v>
      </c>
      <c r="E39" s="147">
        <v>0</v>
      </c>
      <c r="F39" s="148">
        <f>+C39+D39-E39</f>
        <v>0</v>
      </c>
    </row>
    <row r="40" spans="1:6" ht="13.5">
      <c r="A40" s="141">
        <v>3</v>
      </c>
      <c r="B40" s="142" t="s">
        <v>51</v>
      </c>
      <c r="C40" s="150"/>
      <c r="D40" s="156"/>
      <c r="E40" s="156"/>
      <c r="F40" s="151"/>
    </row>
    <row r="41" spans="1:6" ht="13.5">
      <c r="A41" s="141">
        <v>37</v>
      </c>
      <c r="B41" s="142" t="s">
        <v>52</v>
      </c>
      <c r="C41" s="143">
        <f>+C42</f>
        <v>-17758</v>
      </c>
      <c r="D41" s="143"/>
      <c r="E41" s="143"/>
      <c r="F41" s="144">
        <f>+C41+D41-E41</f>
        <v>-17758</v>
      </c>
    </row>
    <row r="42" spans="1:6" ht="13.5">
      <c r="A42" s="145">
        <v>3702</v>
      </c>
      <c r="B42" s="146" t="s">
        <v>54</v>
      </c>
      <c r="C42" s="147">
        <v>-17758</v>
      </c>
      <c r="D42" s="147"/>
      <c r="E42" s="147"/>
      <c r="F42" s="148">
        <f>+C42+D42-E42</f>
        <v>-17758</v>
      </c>
    </row>
    <row r="43" spans="1:6" ht="13.5">
      <c r="A43" s="141">
        <v>38</v>
      </c>
      <c r="B43" s="142" t="s">
        <v>56</v>
      </c>
      <c r="C43" s="143">
        <f>+C45+C44</f>
        <v>-12344</v>
      </c>
      <c r="D43" s="143"/>
      <c r="E43" s="143"/>
      <c r="F43" s="143">
        <f>+F45+F44</f>
        <v>-12344</v>
      </c>
    </row>
    <row r="44" spans="1:9" ht="13.5">
      <c r="A44" s="145">
        <v>3801</v>
      </c>
      <c r="B44" s="146" t="s">
        <v>123</v>
      </c>
      <c r="C44" s="147">
        <v>-73170</v>
      </c>
      <c r="D44" s="147"/>
      <c r="E44" s="147"/>
      <c r="F44" s="148">
        <f>+C44+D44-E44</f>
        <v>-73170</v>
      </c>
      <c r="I44" s="39"/>
    </row>
    <row r="45" spans="1:9" ht="13.5">
      <c r="A45" s="145">
        <v>3802</v>
      </c>
      <c r="B45" s="146" t="s">
        <v>124</v>
      </c>
      <c r="C45" s="147">
        <v>60826</v>
      </c>
      <c r="D45" s="147"/>
      <c r="E45" s="147"/>
      <c r="F45" s="148">
        <f>+C45+D45-E45</f>
        <v>60826</v>
      </c>
      <c r="I45" s="53"/>
    </row>
    <row r="46" spans="1:6" ht="13.5">
      <c r="A46" s="141">
        <v>4</v>
      </c>
      <c r="B46" s="142" t="s">
        <v>59</v>
      </c>
      <c r="C46" s="150"/>
      <c r="D46" s="150"/>
      <c r="E46" s="150"/>
      <c r="F46" s="151"/>
    </row>
    <row r="47" spans="1:6" ht="13.5">
      <c r="A47" s="141">
        <v>47</v>
      </c>
      <c r="B47" s="142" t="s">
        <v>62</v>
      </c>
      <c r="C47" s="143">
        <f>+C48+C49+C50+C51+C53</f>
        <v>0</v>
      </c>
      <c r="D47" s="143">
        <f>D48+D49+D50+D51+D53</f>
        <v>300374</v>
      </c>
      <c r="E47" s="143"/>
      <c r="F47" s="144">
        <f>SUM(F48:F53)</f>
        <v>300374</v>
      </c>
    </row>
    <row r="48" spans="1:6" ht="13.5">
      <c r="A48" s="145">
        <v>4701</v>
      </c>
      <c r="B48" s="146" t="s">
        <v>125</v>
      </c>
      <c r="C48" s="147">
        <v>0</v>
      </c>
      <c r="D48" s="147">
        <v>48003</v>
      </c>
      <c r="E48" s="147"/>
      <c r="F48" s="148">
        <f aca="true" t="shared" si="2" ref="F48:F53">+C48+D48-E48</f>
        <v>48003</v>
      </c>
    </row>
    <row r="49" spans="1:6" ht="13.5">
      <c r="A49" s="145">
        <v>4702</v>
      </c>
      <c r="B49" s="146" t="s">
        <v>126</v>
      </c>
      <c r="C49" s="147">
        <v>0</v>
      </c>
      <c r="D49" s="147">
        <v>168624</v>
      </c>
      <c r="E49" s="147"/>
      <c r="F49" s="148">
        <f t="shared" si="2"/>
        <v>168624</v>
      </c>
    </row>
    <row r="50" spans="1:6" ht="13.5">
      <c r="A50" s="145">
        <v>4703</v>
      </c>
      <c r="B50" s="146" t="s">
        <v>127</v>
      </c>
      <c r="C50" s="147">
        <v>0</v>
      </c>
      <c r="D50" s="147">
        <v>5</v>
      </c>
      <c r="E50" s="147"/>
      <c r="F50" s="148">
        <f t="shared" si="2"/>
        <v>5</v>
      </c>
    </row>
    <row r="51" spans="1:9" ht="13.5">
      <c r="A51" s="145">
        <v>4704</v>
      </c>
      <c r="B51" s="146" t="s">
        <v>75</v>
      </c>
      <c r="C51" s="147">
        <v>0</v>
      </c>
      <c r="D51" s="147">
        <v>83742</v>
      </c>
      <c r="E51" s="147"/>
      <c r="F51" s="148">
        <f t="shared" si="2"/>
        <v>83742</v>
      </c>
      <c r="H51" s="53"/>
      <c r="I51" s="53"/>
    </row>
    <row r="52" spans="1:6" ht="13.5">
      <c r="A52" s="145">
        <v>4705</v>
      </c>
      <c r="B52" s="146" t="s">
        <v>128</v>
      </c>
      <c r="C52" s="147">
        <v>0</v>
      </c>
      <c r="D52" s="147">
        <v>0</v>
      </c>
      <c r="E52" s="147"/>
      <c r="F52" s="148">
        <f t="shared" si="2"/>
        <v>0</v>
      </c>
    </row>
    <row r="53" spans="1:6" ht="13.5">
      <c r="A53" s="145">
        <v>4706</v>
      </c>
      <c r="B53" s="146" t="s">
        <v>129</v>
      </c>
      <c r="C53" s="147">
        <v>0</v>
      </c>
      <c r="D53" s="147">
        <v>0</v>
      </c>
      <c r="E53" s="147"/>
      <c r="F53" s="148">
        <f t="shared" si="2"/>
        <v>0</v>
      </c>
    </row>
    <row r="54" spans="1:6" ht="13.5">
      <c r="A54" s="141">
        <v>5</v>
      </c>
      <c r="B54" s="142" t="s">
        <v>63</v>
      </c>
      <c r="C54" s="150"/>
      <c r="D54" s="147"/>
      <c r="E54" s="147"/>
      <c r="F54" s="148"/>
    </row>
    <row r="55" spans="1:6" ht="13.5">
      <c r="A55" s="141">
        <v>50</v>
      </c>
      <c r="B55" s="142" t="s">
        <v>64</v>
      </c>
      <c r="C55" s="143">
        <f>C56</f>
        <v>0</v>
      </c>
      <c r="D55" s="143">
        <f>+D56</f>
        <v>0</v>
      </c>
      <c r="E55" s="143">
        <f>+E56</f>
        <v>302453</v>
      </c>
      <c r="F55" s="144">
        <f>C55+D55-E55</f>
        <v>-302453</v>
      </c>
    </row>
    <row r="56" spans="1:6" ht="18" customHeight="1">
      <c r="A56" s="145">
        <v>5002</v>
      </c>
      <c r="B56" s="146" t="s">
        <v>130</v>
      </c>
      <c r="C56" s="147">
        <v>0</v>
      </c>
      <c r="D56" s="147">
        <v>0</v>
      </c>
      <c r="E56" s="147">
        <v>302453</v>
      </c>
      <c r="F56" s="148">
        <f>+C56+D56-E56</f>
        <v>-302453</v>
      </c>
    </row>
    <row r="57" spans="1:6" ht="13.5">
      <c r="A57" s="141">
        <v>57</v>
      </c>
      <c r="B57" s="142" t="s">
        <v>67</v>
      </c>
      <c r="C57" s="143">
        <f>C58</f>
        <v>0</v>
      </c>
      <c r="D57" s="143"/>
      <c r="E57" s="143">
        <f>E58</f>
        <v>1893</v>
      </c>
      <c r="F57" s="143">
        <f>F58</f>
        <v>-1893</v>
      </c>
    </row>
    <row r="58" spans="1:6" ht="13.5">
      <c r="A58" s="145">
        <v>5705</v>
      </c>
      <c r="B58" s="146" t="s">
        <v>131</v>
      </c>
      <c r="C58" s="147">
        <v>0</v>
      </c>
      <c r="D58" s="147"/>
      <c r="E58" s="147">
        <v>1893</v>
      </c>
      <c r="F58" s="148">
        <f>+C58+D58-E58</f>
        <v>-1893</v>
      </c>
    </row>
    <row r="59" spans="1:6" ht="13.5">
      <c r="A59" s="141">
        <v>82</v>
      </c>
      <c r="B59" s="142" t="s">
        <v>132</v>
      </c>
      <c r="C59" s="143">
        <f>C60</f>
        <v>-73550</v>
      </c>
      <c r="D59" s="143">
        <f>D60</f>
        <v>30558</v>
      </c>
      <c r="E59" s="144">
        <f>E60</f>
        <v>13058</v>
      </c>
      <c r="F59" s="143">
        <f>F60</f>
        <v>-56050</v>
      </c>
    </row>
    <row r="60" spans="1:6" ht="13.5">
      <c r="A60" s="145">
        <v>8203</v>
      </c>
      <c r="B60" s="146" t="s">
        <v>133</v>
      </c>
      <c r="C60" s="147">
        <v>-73550</v>
      </c>
      <c r="D60" s="147">
        <v>30558</v>
      </c>
      <c r="E60" s="148">
        <v>13058</v>
      </c>
      <c r="F60" s="147">
        <f>C60+D60-E60</f>
        <v>-56050</v>
      </c>
    </row>
    <row r="61" spans="1:6" ht="14.25" thickBot="1">
      <c r="A61" s="141">
        <v>83</v>
      </c>
      <c r="B61" s="142" t="s">
        <v>134</v>
      </c>
      <c r="C61" s="143">
        <f>C62</f>
        <v>73550</v>
      </c>
      <c r="D61" s="157">
        <f>D62</f>
        <v>13058</v>
      </c>
      <c r="E61" s="144">
        <f>E62</f>
        <v>30558</v>
      </c>
      <c r="F61" s="143">
        <f>F62</f>
        <v>56050</v>
      </c>
    </row>
    <row r="62" spans="1:6" ht="14.25" thickBot="1">
      <c r="A62" s="158">
        <v>8301</v>
      </c>
      <c r="B62" s="159" t="s">
        <v>134</v>
      </c>
      <c r="C62" s="160">
        <v>73550</v>
      </c>
      <c r="D62" s="160">
        <v>13058</v>
      </c>
      <c r="E62" s="161">
        <v>30558</v>
      </c>
      <c r="F62" s="160">
        <f>C62+D62-E62</f>
        <v>56050</v>
      </c>
    </row>
    <row r="63" spans="1:6" ht="13.5">
      <c r="A63" s="26"/>
      <c r="B63" s="27"/>
      <c r="C63" s="28"/>
      <c r="D63" s="28"/>
      <c r="E63" s="28"/>
      <c r="F63" s="28"/>
    </row>
    <row r="64" spans="1:6" ht="13.5">
      <c r="A64" s="26"/>
      <c r="B64" s="27"/>
      <c r="C64" s="28"/>
      <c r="D64" s="28"/>
      <c r="E64" s="28"/>
      <c r="F64" s="28"/>
    </row>
    <row r="65" spans="1:6" ht="13.5">
      <c r="A65" s="26"/>
      <c r="B65" s="27"/>
      <c r="C65" s="28"/>
      <c r="D65" s="28"/>
      <c r="E65" s="28"/>
      <c r="F65" s="28"/>
    </row>
    <row r="66" spans="1:6" ht="13.5">
      <c r="A66" s="26"/>
      <c r="B66" s="27"/>
      <c r="C66" s="28"/>
      <c r="D66" s="28"/>
      <c r="E66" s="28"/>
      <c r="F66" s="28"/>
    </row>
    <row r="67" spans="2:6" ht="12.75">
      <c r="B67" s="13" t="s">
        <v>17</v>
      </c>
      <c r="C67" s="164" t="s">
        <v>18</v>
      </c>
      <c r="D67" s="164"/>
      <c r="E67" s="164"/>
      <c r="F67" s="164"/>
    </row>
    <row r="68" spans="2:6" ht="12.75">
      <c r="B68" s="14" t="s">
        <v>19</v>
      </c>
      <c r="C68" s="173" t="s">
        <v>20</v>
      </c>
      <c r="D68" s="173"/>
      <c r="E68" s="173"/>
      <c r="F68" s="173"/>
    </row>
    <row r="69" spans="2:6" ht="12.75">
      <c r="B69" s="13" t="s">
        <v>135</v>
      </c>
      <c r="C69" s="164" t="s">
        <v>21</v>
      </c>
      <c r="D69" s="164"/>
      <c r="E69" s="164"/>
      <c r="F69" s="164"/>
    </row>
    <row r="70" spans="1:6" ht="16.5">
      <c r="A70" s="162"/>
      <c r="C70" s="164" t="s">
        <v>34</v>
      </c>
      <c r="D70" s="164"/>
      <c r="E70" s="164"/>
      <c r="F70" s="164"/>
    </row>
  </sheetData>
  <sheetProtection/>
  <mergeCells count="12">
    <mergeCell ref="H11:I11"/>
    <mergeCell ref="H12:I12"/>
    <mergeCell ref="C67:F67"/>
    <mergeCell ref="C68:F68"/>
    <mergeCell ref="C69:F69"/>
    <mergeCell ref="C70:F70"/>
    <mergeCell ref="A4:F4"/>
    <mergeCell ref="A5:F5"/>
    <mergeCell ref="A6:F6"/>
    <mergeCell ref="B9:B10"/>
    <mergeCell ref="D9:E9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Full name</cp:lastModifiedBy>
  <cp:lastPrinted>2015-07-22T13:31:22Z</cp:lastPrinted>
  <dcterms:created xsi:type="dcterms:W3CDTF">2010-02-18T19:12:02Z</dcterms:created>
  <dcterms:modified xsi:type="dcterms:W3CDTF">2017-04-12T15:50:10Z</dcterms:modified>
  <cp:category/>
  <cp:version/>
  <cp:contentType/>
  <cp:contentStatus/>
</cp:coreProperties>
</file>